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defaultThemeVersion="124226"/>
  <mc:AlternateContent xmlns:mc="http://schemas.openxmlformats.org/markup-compatibility/2006">
    <mc:Choice Requires="x15">
      <x15ac:absPath xmlns:x15ac="http://schemas.microsoft.com/office/spreadsheetml/2010/11/ac" url="\\int-fs-001.vdi.pref.nagano.lg.jp\shares\課共有\介護支援課\サービス係\処遇改善加算実績報告\R7\"/>
    </mc:Choice>
  </mc:AlternateContent>
  <xr:revisionPtr revIDLastSave="0" documentId="13_ncr:1_{3E766895-E5BC-4061-9435-CF38CA54282E}"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加算総括集計用】長野県" sheetId="31" state="hidden" r:id="rId5"/>
    <sheet name="【加算個表4.5月分集計用】長野県" sheetId="32" state="hidden" r:id="rId6"/>
    <sheet name="【加算個表6月以降分集計用】長野県" sheetId="33" state="hidden" r:id="rId7"/>
    <sheet name="【参考】数式用" sheetId="24" state="hidden" r:id="rId8"/>
    <sheet name="【参考】数式用2" sheetId="25" state="hidden" r:id="rId9"/>
    <sheet name="【参考】数式用3" sheetId="29" state="hidden" r:id="rId10"/>
    <sheet name="【参考】数式用4" sheetId="2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7"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7">【参考】数式用!$A$1:$G$27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Sheet1">#REF!</definedName>
    <definedName name="www" localSheetId="5">#REF!</definedName>
    <definedName name="www" localSheetId="6">#REF!</definedName>
    <definedName name="www" localSheetId="4">#REF!</definedName>
    <definedName name="www" localSheetId="7">#REF!</definedName>
    <definedName name="www">#REF!</definedName>
    <definedName name="サービス" localSheetId="7">#REF!</definedName>
    <definedName name="サービス" localSheetId="1">#REF!</definedName>
    <definedName name="サービス">#REF!</definedName>
    <definedName name="サービス２">#REF!</definedName>
    <definedName name="サービス種別" localSheetId="5">[2]サービス種類一覧!$B$4:$B$20</definedName>
    <definedName name="サービス種別" localSheetId="6">[2]サービス種類一覧!$B$4:$B$20</definedName>
    <definedName name="サービス種別" localSheetId="4">[2]サービス種類一覧!$B$4:$B$20</definedName>
    <definedName name="サービス種別">[3]サービス種類一覧!$B$4:$B$20</definedName>
    <definedName name="サービス種類" localSheetId="5">[4]サービス種類一覧!$C$4:$C$20</definedName>
    <definedName name="サービス種類" localSheetId="6">[4]サービス種類一覧!$C$4:$C$20</definedName>
    <definedName name="サービス種類" localSheetId="4">[4]サービス種類一覧!$C$4:$C$20</definedName>
    <definedName name="サービス種類">[5]サービス種類一覧!$C$4:$C$20</definedName>
    <definedName name="サービス名" localSheetId="7">【参考】数式用!$A$5:$A$27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[6]加算率一覧!$A$4:$A$25</definedName>
    <definedName name="茨城県">【参考】数式用2!$D$415:$D$458</definedName>
    <definedName name="岡山県">【参考】数式用2!$D$1312:$D$1338</definedName>
    <definedName name="沖縄県">【参考】数式用2!$D$1709:$D$1749</definedName>
    <definedName name="確認">#N/A</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5">[7]サービス種類一覧!$A$4:$A$20</definedName>
    <definedName name="種類" localSheetId="6">[7]サービス種類一覧!$A$4:$A$20</definedName>
    <definedName name="種類" localSheetId="4">[7]サービス種類一覧!$A$4:$A$20</definedName>
    <definedName name="種類">[8]サービス種類一覧!$A$4:$A$20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7">#REF!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L10" i="31" l="1"/>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102" i="33"/>
  <c r="B103" i="33"/>
  <c r="B104" i="33"/>
  <c r="B105" i="33"/>
  <c r="B106" i="33"/>
  <c r="B107" i="33"/>
  <c r="B108" i="33"/>
  <c r="B109" i="33"/>
  <c r="B110" i="33"/>
  <c r="B111" i="33"/>
  <c r="B112" i="33"/>
  <c r="B113" i="33"/>
  <c r="B114" i="33"/>
  <c r="B115" i="33"/>
  <c r="B116" i="33"/>
  <c r="B117" i="33"/>
  <c r="B118" i="33"/>
  <c r="B119" i="33"/>
  <c r="B120" i="33"/>
  <c r="B121" i="33"/>
  <c r="B122" i="33"/>
  <c r="B123" i="33"/>
  <c r="B124" i="33"/>
  <c r="B125" i="33"/>
  <c r="B126" i="33"/>
  <c r="B127" i="33"/>
  <c r="B128" i="33"/>
  <c r="B129" i="33"/>
  <c r="B130" i="33"/>
  <c r="B131" i="33"/>
  <c r="B132" i="33"/>
  <c r="B133" i="33"/>
  <c r="B134" i="33"/>
  <c r="B135" i="33"/>
  <c r="B136" i="33"/>
  <c r="B137" i="33"/>
  <c r="B138" i="33"/>
  <c r="B139" i="33"/>
  <c r="B140" i="33"/>
  <c r="B141" i="33"/>
  <c r="B142" i="33"/>
  <c r="B143" i="33"/>
  <c r="B144" i="33"/>
  <c r="B145" i="33"/>
  <c r="B146" i="33"/>
  <c r="B147" i="33"/>
  <c r="B148" i="33"/>
  <c r="B149" i="33"/>
  <c r="B150" i="33"/>
  <c r="B151" i="33"/>
  <c r="B152" i="33"/>
  <c r="B153" i="33"/>
  <c r="B154" i="33"/>
  <c r="B155" i="33"/>
  <c r="B156" i="33"/>
  <c r="B157" i="33"/>
  <c r="B158" i="33"/>
  <c r="B159" i="33"/>
  <c r="B160" i="33"/>
  <c r="B161" i="33"/>
  <c r="B162" i="33"/>
  <c r="B163" i="33"/>
  <c r="B164" i="33"/>
  <c r="B165" i="33"/>
  <c r="B166" i="33"/>
  <c r="B167" i="33"/>
  <c r="B168" i="33"/>
  <c r="B169" i="33"/>
  <c r="B170" i="33"/>
  <c r="B171" i="33"/>
  <c r="B172" i="33"/>
  <c r="B173" i="33"/>
  <c r="B174" i="33"/>
  <c r="B175" i="33"/>
  <c r="B176" i="33"/>
  <c r="B177" i="33"/>
  <c r="B178" i="33"/>
  <c r="B179" i="33"/>
  <c r="B180" i="33"/>
  <c r="B181" i="33"/>
  <c r="B182" i="33"/>
  <c r="B183" i="33"/>
  <c r="B184" i="33"/>
  <c r="B185" i="33"/>
  <c r="B186" i="33"/>
  <c r="B187" i="33"/>
  <c r="B188" i="33"/>
  <c r="B189" i="33"/>
  <c r="B190" i="33"/>
  <c r="B191" i="33"/>
  <c r="B192" i="33"/>
  <c r="B193" i="33"/>
  <c r="B194" i="33"/>
  <c r="B195" i="33"/>
  <c r="B196" i="33"/>
  <c r="B197" i="33"/>
  <c r="B198" i="33"/>
  <c r="B199" i="33"/>
  <c r="B200" i="33"/>
  <c r="B201" i="33"/>
  <c r="B202" i="33"/>
  <c r="B203" i="33"/>
  <c r="B204" i="33"/>
  <c r="B205" i="33"/>
  <c r="B206" i="33"/>
  <c r="B207" i="33"/>
  <c r="B208" i="33"/>
  <c r="B209" i="33"/>
  <c r="B210" i="33"/>
  <c r="B211" i="33"/>
  <c r="B212" i="33"/>
  <c r="B213" i="33"/>
  <c r="B214" i="33"/>
  <c r="B215" i="33"/>
  <c r="B216" i="33"/>
  <c r="B217" i="33"/>
  <c r="B218" i="33"/>
  <c r="B219" i="33"/>
  <c r="B220" i="33"/>
  <c r="B221" i="33"/>
  <c r="B222" i="33"/>
  <c r="B223" i="33"/>
  <c r="B224" i="33"/>
  <c r="B225" i="33"/>
  <c r="B226" i="33"/>
  <c r="B227" i="33"/>
  <c r="B228" i="33"/>
  <c r="B229" i="33"/>
  <c r="B230" i="33"/>
  <c r="B231" i="33"/>
  <c r="B232" i="33"/>
  <c r="B233" i="33"/>
  <c r="B234" i="33"/>
  <c r="B235" i="33"/>
  <c r="B236" i="33"/>
  <c r="B237" i="33"/>
  <c r="B238" i="33"/>
  <c r="B239" i="33"/>
  <c r="B240" i="33"/>
  <c r="B241" i="33"/>
  <c r="B242" i="33"/>
  <c r="B243" i="33"/>
  <c r="B244" i="33"/>
  <c r="B245" i="33"/>
  <c r="B246" i="33"/>
  <c r="B247" i="33"/>
  <c r="B248" i="33"/>
  <c r="B249" i="33"/>
  <c r="B250" i="33"/>
  <c r="B251" i="33"/>
  <c r="B252" i="33"/>
  <c r="B253" i="33"/>
  <c r="B254" i="33"/>
  <c r="B255" i="33"/>
  <c r="B256" i="33"/>
  <c r="B257" i="33"/>
  <c r="B258" i="33"/>
  <c r="B259" i="33"/>
  <c r="B260" i="33"/>
  <c r="B261" i="33"/>
  <c r="B262" i="33"/>
  <c r="B263" i="33"/>
  <c r="B264" i="33"/>
  <c r="B265" i="33"/>
  <c r="B266" i="33"/>
  <c r="B267" i="33"/>
  <c r="B268" i="33"/>
  <c r="B269" i="33"/>
  <c r="B270" i="33"/>
  <c r="B271" i="33"/>
  <c r="B272" i="33"/>
  <c r="B273" i="33"/>
  <c r="B274" i="33"/>
  <c r="B275" i="33"/>
  <c r="B276" i="33"/>
  <c r="B277" i="33"/>
  <c r="B278" i="33"/>
  <c r="B279" i="33"/>
  <c r="B280" i="33"/>
  <c r="B281" i="33"/>
  <c r="B282" i="33"/>
  <c r="B283" i="33"/>
  <c r="B284" i="33"/>
  <c r="B285" i="33"/>
  <c r="B286" i="33"/>
  <c r="B287" i="33"/>
  <c r="B288" i="33"/>
  <c r="B289" i="33"/>
  <c r="B290" i="33"/>
  <c r="B291" i="33"/>
  <c r="B292" i="33"/>
  <c r="B293" i="33"/>
  <c r="B294" i="33"/>
  <c r="B295" i="33"/>
  <c r="B296" i="33"/>
  <c r="B297" i="33"/>
  <c r="B298" i="33"/>
  <c r="B299" i="33"/>
  <c r="B300" i="33"/>
  <c r="B301" i="33"/>
  <c r="B302" i="33"/>
  <c r="B303" i="33"/>
  <c r="B304" i="33"/>
  <c r="B305" i="33"/>
  <c r="B306" i="33"/>
  <c r="B307" i="33"/>
  <c r="B308" i="33"/>
  <c r="B309" i="33"/>
  <c r="B310" i="33"/>
  <c r="B311" i="33"/>
  <c r="B312" i="33"/>
  <c r="B313" i="33"/>
  <c r="B314" i="33"/>
  <c r="B315" i="33"/>
  <c r="B316" i="33"/>
  <c r="B317" i="33"/>
  <c r="B318" i="33"/>
  <c r="B319" i="33"/>
  <c r="B320" i="33"/>
  <c r="B321" i="33"/>
  <c r="B322" i="33"/>
  <c r="B323" i="33"/>
  <c r="B324" i="33"/>
  <c r="B325" i="33"/>
  <c r="B326" i="33"/>
  <c r="B327" i="33"/>
  <c r="B328" i="33"/>
  <c r="B329" i="33"/>
  <c r="B330" i="33"/>
  <c r="B331" i="33"/>
  <c r="B332" i="33"/>
  <c r="B333" i="33"/>
  <c r="B334" i="33"/>
  <c r="B335" i="33"/>
  <c r="B336" i="33"/>
  <c r="B337" i="33"/>
  <c r="B338" i="33"/>
  <c r="B339" i="33"/>
  <c r="B340" i="33"/>
  <c r="B341" i="33"/>
  <c r="B342" i="33"/>
  <c r="B343" i="33"/>
  <c r="B344" i="33"/>
  <c r="B345" i="33"/>
  <c r="B346" i="33"/>
  <c r="B347" i="33"/>
  <c r="B348" i="33"/>
  <c r="B349" i="33"/>
  <c r="B350" i="33"/>
  <c r="B351" i="33"/>
  <c r="B352" i="33"/>
  <c r="B353" i="33"/>
  <c r="B354" i="33"/>
  <c r="B355" i="33"/>
  <c r="B356" i="33"/>
  <c r="B357" i="33"/>
  <c r="B358" i="33"/>
  <c r="B359" i="33"/>
  <c r="B360" i="33"/>
  <c r="B361" i="33"/>
  <c r="B362" i="33"/>
  <c r="B363" i="33"/>
  <c r="B364" i="33"/>
  <c r="B365" i="33"/>
  <c r="B366" i="33"/>
  <c r="B367" i="33"/>
  <c r="B368" i="33"/>
  <c r="B369" i="33"/>
  <c r="B370" i="33"/>
  <c r="B371" i="33"/>
  <c r="B372" i="33"/>
  <c r="B373" i="33"/>
  <c r="B374" i="33"/>
  <c r="B375" i="33"/>
  <c r="B376" i="33"/>
  <c r="B377" i="33"/>
  <c r="B378" i="33"/>
  <c r="B379" i="33"/>
  <c r="B380" i="33"/>
  <c r="B381" i="33"/>
  <c r="B382" i="33"/>
  <c r="B383" i="33"/>
  <c r="B384" i="33"/>
  <c r="B385" i="33"/>
  <c r="B386" i="33"/>
  <c r="B387" i="33"/>
  <c r="B388" i="33"/>
  <c r="B389" i="33"/>
  <c r="B390" i="33"/>
  <c r="B391" i="33"/>
  <c r="B392" i="33"/>
  <c r="B393" i="33"/>
  <c r="B394" i="33"/>
  <c r="B395" i="33"/>
  <c r="B396" i="33"/>
  <c r="B397" i="33"/>
  <c r="B398" i="33"/>
  <c r="B399" i="33"/>
  <c r="B400" i="33"/>
  <c r="B401" i="33"/>
  <c r="B402" i="33"/>
  <c r="B403" i="33"/>
  <c r="B404" i="33"/>
  <c r="B405" i="33"/>
  <c r="B406" i="33"/>
  <c r="B407" i="33"/>
  <c r="B408" i="33"/>
  <c r="B409" i="33"/>
  <c r="B410" i="33"/>
  <c r="B411" i="33"/>
  <c r="B412" i="33"/>
  <c r="B413" i="33"/>
  <c r="B414" i="33"/>
  <c r="B415" i="33"/>
  <c r="B416" i="33"/>
  <c r="B417" i="33"/>
  <c r="B418" i="33"/>
  <c r="B419" i="33"/>
  <c r="B420" i="33"/>
  <c r="B421" i="33"/>
  <c r="B422" i="33"/>
  <c r="B423" i="33"/>
  <c r="B424" i="33"/>
  <c r="B425" i="33"/>
  <c r="B426" i="33"/>
  <c r="B427" i="33"/>
  <c r="B428" i="33"/>
  <c r="B429" i="33"/>
  <c r="B430" i="33"/>
  <c r="B431" i="33"/>
  <c r="B432" i="33"/>
  <c r="B433" i="33"/>
  <c r="B434" i="33"/>
  <c r="B435" i="33"/>
  <c r="B436" i="33"/>
  <c r="B437" i="33"/>
  <c r="B438" i="33"/>
  <c r="B439" i="33"/>
  <c r="B440" i="33"/>
  <c r="B441" i="33"/>
  <c r="B442" i="33"/>
  <c r="B443" i="33"/>
  <c r="B444" i="33"/>
  <c r="B445" i="33"/>
  <c r="B446" i="33"/>
  <c r="B447" i="33"/>
  <c r="B448" i="33"/>
  <c r="B449" i="33"/>
  <c r="B450" i="33"/>
  <c r="B451" i="33"/>
  <c r="B452" i="33"/>
  <c r="B453" i="33"/>
  <c r="B454" i="33"/>
  <c r="B455" i="33"/>
  <c r="B456" i="33"/>
  <c r="B457" i="33"/>
  <c r="B458" i="33"/>
  <c r="B459" i="33"/>
  <c r="B460" i="33"/>
  <c r="B461" i="33"/>
  <c r="B462" i="33"/>
  <c r="B463" i="33"/>
  <c r="B464" i="33"/>
  <c r="B465" i="33"/>
  <c r="B466" i="33"/>
  <c r="B467" i="33"/>
  <c r="B468" i="33"/>
  <c r="B469" i="33"/>
  <c r="B470" i="33"/>
  <c r="B471" i="33"/>
  <c r="B472" i="33"/>
  <c r="B473" i="33"/>
  <c r="B474" i="33"/>
  <c r="B475" i="33"/>
  <c r="B476" i="33"/>
  <c r="B477" i="33"/>
  <c r="B478" i="33"/>
  <c r="B479" i="33"/>
  <c r="B480" i="33"/>
  <c r="B481" i="33"/>
  <c r="B482" i="33"/>
  <c r="B483" i="33"/>
  <c r="B484" i="33"/>
  <c r="B485" i="33"/>
  <c r="B486" i="33"/>
  <c r="B487" i="33"/>
  <c r="B488" i="33"/>
  <c r="B489" i="33"/>
  <c r="B490" i="33"/>
  <c r="B491" i="33"/>
  <c r="B492" i="33"/>
  <c r="B493" i="33"/>
  <c r="B494" i="33"/>
  <c r="B495" i="33"/>
  <c r="B496" i="33"/>
  <c r="B497" i="33"/>
  <c r="B498" i="33"/>
  <c r="B499" i="33"/>
  <c r="B500" i="33"/>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104" i="32"/>
  <c r="B105" i="32"/>
  <c r="B106" i="32"/>
  <c r="B107" i="32"/>
  <c r="B108" i="32"/>
  <c r="B109" i="32"/>
  <c r="B110" i="32"/>
  <c r="B111" i="32"/>
  <c r="B112" i="32"/>
  <c r="B113" i="32"/>
  <c r="B114" i="32"/>
  <c r="B115" i="32"/>
  <c r="B116" i="32"/>
  <c r="B117" i="32"/>
  <c r="B118" i="32"/>
  <c r="B119" i="32"/>
  <c r="B120" i="32"/>
  <c r="B121" i="32"/>
  <c r="B122" i="32"/>
  <c r="B123" i="32"/>
  <c r="B124" i="32"/>
  <c r="B125" i="32"/>
  <c r="B126" i="32"/>
  <c r="B127" i="32"/>
  <c r="B128" i="32"/>
  <c r="B129" i="32"/>
  <c r="B130" i="32"/>
  <c r="B131" i="32"/>
  <c r="B132" i="32"/>
  <c r="B133" i="32"/>
  <c r="B134" i="32"/>
  <c r="B135" i="32"/>
  <c r="B136" i="32"/>
  <c r="B137" i="32"/>
  <c r="B138" i="32"/>
  <c r="B139" i="32"/>
  <c r="B140" i="32"/>
  <c r="B141" i="32"/>
  <c r="B142" i="32"/>
  <c r="B143" i="32"/>
  <c r="B144" i="32"/>
  <c r="B145" i="32"/>
  <c r="B146" i="32"/>
  <c r="B147" i="32"/>
  <c r="B148" i="32"/>
  <c r="B149" i="32"/>
  <c r="B150" i="32"/>
  <c r="B151" i="32"/>
  <c r="B152" i="32"/>
  <c r="B153" i="32"/>
  <c r="B154" i="32"/>
  <c r="B155" i="32"/>
  <c r="B156" i="32"/>
  <c r="B157" i="32"/>
  <c r="B158" i="32"/>
  <c r="B159" i="32"/>
  <c r="B160" i="32"/>
  <c r="B161" i="32"/>
  <c r="B162" i="32"/>
  <c r="B163" i="32"/>
  <c r="B164" i="32"/>
  <c r="B165" i="32"/>
  <c r="B166" i="32"/>
  <c r="B167" i="32"/>
  <c r="B168" i="32"/>
  <c r="B169" i="32"/>
  <c r="B170" i="32"/>
  <c r="B171" i="32"/>
  <c r="B172" i="32"/>
  <c r="B173" i="32"/>
  <c r="B174" i="32"/>
  <c r="B175" i="32"/>
  <c r="B176" i="32"/>
  <c r="B177" i="32"/>
  <c r="B178" i="32"/>
  <c r="B179" i="32"/>
  <c r="B180" i="32"/>
  <c r="B181" i="32"/>
  <c r="B182" i="32"/>
  <c r="B183" i="32"/>
  <c r="B184" i="32"/>
  <c r="B185" i="32"/>
  <c r="B186" i="32"/>
  <c r="B187" i="32"/>
  <c r="B188" i="32"/>
  <c r="B189" i="32"/>
  <c r="B190" i="32"/>
  <c r="B191" i="32"/>
  <c r="B192" i="32"/>
  <c r="B193" i="32"/>
  <c r="B194" i="32"/>
  <c r="B195" i="32"/>
  <c r="B196" i="32"/>
  <c r="B197" i="32"/>
  <c r="B198" i="32"/>
  <c r="B199" i="32"/>
  <c r="B200" i="32"/>
  <c r="B201" i="32"/>
  <c r="B202" i="32"/>
  <c r="B203" i="32"/>
  <c r="B204" i="32"/>
  <c r="B205" i="32"/>
  <c r="B206" i="32"/>
  <c r="B207" i="32"/>
  <c r="B208" i="32"/>
  <c r="B209" i="32"/>
  <c r="B210" i="32"/>
  <c r="B211" i="32"/>
  <c r="B212" i="32"/>
  <c r="B213" i="32"/>
  <c r="B214" i="32"/>
  <c r="B215" i="32"/>
  <c r="B216" i="32"/>
  <c r="B217" i="32"/>
  <c r="B218" i="32"/>
  <c r="B219" i="32"/>
  <c r="B220" i="32"/>
  <c r="B221" i="32"/>
  <c r="B222" i="32"/>
  <c r="B223" i="32"/>
  <c r="B224" i="32"/>
  <c r="B225" i="32"/>
  <c r="B226" i="32"/>
  <c r="B227" i="32"/>
  <c r="B228" i="32"/>
  <c r="B229" i="32"/>
  <c r="B230" i="32"/>
  <c r="B231" i="32"/>
  <c r="B232" i="32"/>
  <c r="B233" i="32"/>
  <c r="B234" i="32"/>
  <c r="B235" i="32"/>
  <c r="B236" i="32"/>
  <c r="B237" i="32"/>
  <c r="B238" i="32"/>
  <c r="B239" i="32"/>
  <c r="B240" i="32"/>
  <c r="B241" i="32"/>
  <c r="B242" i="32"/>
  <c r="B243" i="32"/>
  <c r="B244" i="32"/>
  <c r="B245" i="32"/>
  <c r="B246" i="32"/>
  <c r="B247" i="32"/>
  <c r="B248" i="32"/>
  <c r="B249" i="32"/>
  <c r="B250" i="32"/>
  <c r="B251" i="32"/>
  <c r="B252" i="32"/>
  <c r="B253" i="32"/>
  <c r="B254" i="32"/>
  <c r="B255" i="32"/>
  <c r="B256" i="32"/>
  <c r="B257" i="32"/>
  <c r="B258" i="32"/>
  <c r="B259" i="32"/>
  <c r="B260" i="32"/>
  <c r="B261" i="32"/>
  <c r="B262" i="32"/>
  <c r="B263" i="32"/>
  <c r="B264" i="32"/>
  <c r="B265" i="32"/>
  <c r="B266" i="32"/>
  <c r="B267" i="32"/>
  <c r="B268" i="32"/>
  <c r="B269" i="32"/>
  <c r="B270" i="32"/>
  <c r="B271" i="32"/>
  <c r="B272" i="32"/>
  <c r="B273" i="32"/>
  <c r="B274" i="32"/>
  <c r="B275" i="32"/>
  <c r="B276" i="32"/>
  <c r="B277" i="32"/>
  <c r="B278" i="32"/>
  <c r="B279" i="32"/>
  <c r="B280" i="32"/>
  <c r="B281" i="32"/>
  <c r="B282" i="32"/>
  <c r="B283" i="32"/>
  <c r="B284" i="32"/>
  <c r="B285" i="32"/>
  <c r="B286" i="32"/>
  <c r="B287" i="32"/>
  <c r="B288" i="32"/>
  <c r="B289" i="32"/>
  <c r="B290" i="32"/>
  <c r="B291" i="32"/>
  <c r="B292" i="32"/>
  <c r="B293" i="32"/>
  <c r="B294" i="32"/>
  <c r="B295" i="32"/>
  <c r="B296" i="32"/>
  <c r="B297" i="32"/>
  <c r="B298" i="32"/>
  <c r="B299" i="32"/>
  <c r="B300" i="32"/>
  <c r="B301" i="32"/>
  <c r="B302" i="32"/>
  <c r="B303" i="32"/>
  <c r="B304" i="32"/>
  <c r="B305" i="32"/>
  <c r="B306" i="32"/>
  <c r="B307" i="32"/>
  <c r="B308" i="32"/>
  <c r="B309" i="32"/>
  <c r="B310" i="32"/>
  <c r="B311" i="32"/>
  <c r="B312" i="32"/>
  <c r="B313" i="32"/>
  <c r="B314" i="32"/>
  <c r="B315" i="32"/>
  <c r="B316" i="32"/>
  <c r="B317" i="32"/>
  <c r="B318" i="32"/>
  <c r="B319" i="32"/>
  <c r="B320" i="32"/>
  <c r="B321" i="32"/>
  <c r="B322" i="32"/>
  <c r="B323" i="32"/>
  <c r="B324" i="32"/>
  <c r="B325" i="32"/>
  <c r="B326" i="32"/>
  <c r="B327" i="32"/>
  <c r="B328" i="32"/>
  <c r="B329" i="32"/>
  <c r="B330" i="32"/>
  <c r="B331" i="32"/>
  <c r="B332" i="32"/>
  <c r="B333" i="32"/>
  <c r="B334" i="32"/>
  <c r="B335" i="32"/>
  <c r="B336" i="32"/>
  <c r="B337" i="32"/>
  <c r="B338" i="32"/>
  <c r="B339" i="32"/>
  <c r="B340" i="32"/>
  <c r="B341" i="32"/>
  <c r="B342" i="32"/>
  <c r="B343" i="32"/>
  <c r="B344" i="32"/>
  <c r="B345" i="32"/>
  <c r="B346" i="32"/>
  <c r="B347" i="32"/>
  <c r="B348" i="32"/>
  <c r="B349" i="32"/>
  <c r="B350" i="32"/>
  <c r="B351" i="32"/>
  <c r="B352" i="32"/>
  <c r="B353" i="32"/>
  <c r="B354" i="32"/>
  <c r="B355" i="32"/>
  <c r="B356" i="32"/>
  <c r="B357" i="32"/>
  <c r="B358" i="32"/>
  <c r="B359" i="32"/>
  <c r="B360" i="32"/>
  <c r="B361" i="32"/>
  <c r="B362" i="32"/>
  <c r="B363" i="32"/>
  <c r="B364" i="32"/>
  <c r="B365" i="32"/>
  <c r="B366" i="32"/>
  <c r="B367" i="32"/>
  <c r="B368" i="32"/>
  <c r="B369" i="32"/>
  <c r="B370" i="32"/>
  <c r="B371" i="32"/>
  <c r="B372" i="32"/>
  <c r="B373" i="32"/>
  <c r="B374" i="32"/>
  <c r="B375" i="32"/>
  <c r="B376" i="32"/>
  <c r="B377" i="32"/>
  <c r="B378" i="32"/>
  <c r="B379" i="32"/>
  <c r="B380" i="32"/>
  <c r="B381" i="32"/>
  <c r="B382" i="32"/>
  <c r="B383" i="32"/>
  <c r="B384" i="32"/>
  <c r="B385" i="32"/>
  <c r="B386" i="32"/>
  <c r="B387" i="32"/>
  <c r="B388" i="32"/>
  <c r="B389" i="32"/>
  <c r="B390" i="32"/>
  <c r="B391" i="32"/>
  <c r="B392" i="32"/>
  <c r="B393" i="32"/>
  <c r="B394" i="32"/>
  <c r="B395" i="32"/>
  <c r="B396" i="32"/>
  <c r="B397" i="32"/>
  <c r="B398" i="32"/>
  <c r="B399" i="32"/>
  <c r="B400" i="32"/>
  <c r="B401" i="32"/>
  <c r="B402" i="32"/>
  <c r="B403" i="32"/>
  <c r="B404" i="32"/>
  <c r="B405" i="32"/>
  <c r="B406" i="32"/>
  <c r="B407" i="32"/>
  <c r="B408" i="32"/>
  <c r="B409" i="32"/>
  <c r="B410" i="32"/>
  <c r="B411" i="32"/>
  <c r="B412" i="32"/>
  <c r="B413" i="32"/>
  <c r="B414" i="32"/>
  <c r="B415" i="32"/>
  <c r="B416" i="32"/>
  <c r="B417" i="32"/>
  <c r="B418" i="32"/>
  <c r="B419" i="32"/>
  <c r="B420" i="32"/>
  <c r="B421" i="32"/>
  <c r="B422" i="32"/>
  <c r="B423" i="32"/>
  <c r="B424" i="32"/>
  <c r="B425" i="32"/>
  <c r="B426" i="32"/>
  <c r="B427" i="32"/>
  <c r="B428" i="32"/>
  <c r="B429" i="32"/>
  <c r="B430" i="32"/>
  <c r="B431" i="32"/>
  <c r="B432" i="32"/>
  <c r="B433" i="32"/>
  <c r="B434" i="32"/>
  <c r="B435" i="32"/>
  <c r="B436" i="32"/>
  <c r="B437" i="32"/>
  <c r="B438" i="32"/>
  <c r="B439" i="32"/>
  <c r="B440" i="32"/>
  <c r="B441" i="32"/>
  <c r="B442" i="32"/>
  <c r="B443" i="32"/>
  <c r="B444" i="32"/>
  <c r="B445" i="32"/>
  <c r="B446" i="32"/>
  <c r="B447" i="32"/>
  <c r="B448" i="32"/>
  <c r="B449" i="32"/>
  <c r="B450" i="32"/>
  <c r="B451" i="32"/>
  <c r="B452" i="32"/>
  <c r="B453" i="32"/>
  <c r="B454" i="32"/>
  <c r="B455" i="32"/>
  <c r="B456" i="32"/>
  <c r="B457" i="32"/>
  <c r="B458" i="32"/>
  <c r="B459" i="32"/>
  <c r="B460" i="32"/>
  <c r="B461" i="32"/>
  <c r="B462" i="32"/>
  <c r="B463" i="32"/>
  <c r="B464" i="32"/>
  <c r="B465" i="32"/>
  <c r="B466" i="32"/>
  <c r="B467" i="32"/>
  <c r="B468" i="32"/>
  <c r="B469" i="32"/>
  <c r="B470" i="32"/>
  <c r="B471" i="32"/>
  <c r="B472" i="32"/>
  <c r="B473" i="32"/>
  <c r="B474" i="32"/>
  <c r="B475" i="32"/>
  <c r="B476" i="32"/>
  <c r="B477" i="32"/>
  <c r="B478" i="32"/>
  <c r="B479" i="32"/>
  <c r="B480" i="32"/>
  <c r="B481" i="32"/>
  <c r="B482" i="32"/>
  <c r="B483" i="32"/>
  <c r="B484" i="32"/>
  <c r="B485" i="32"/>
  <c r="B486" i="32"/>
  <c r="B487" i="32"/>
  <c r="B488" i="32"/>
  <c r="B489" i="32"/>
  <c r="B490" i="32"/>
  <c r="B491" i="32"/>
  <c r="B492" i="32"/>
  <c r="B493" i="32"/>
  <c r="B494" i="32"/>
  <c r="B495" i="32"/>
  <c r="B496" i="32"/>
  <c r="B497" i="32"/>
  <c r="B498" i="32"/>
  <c r="B499" i="32"/>
  <c r="B500" i="32"/>
  <c r="B511" i="33"/>
  <c r="B510" i="33"/>
  <c r="B509" i="33"/>
  <c r="B508" i="33"/>
  <c r="B507" i="33"/>
  <c r="B506" i="33"/>
  <c r="B505" i="33"/>
  <c r="B504" i="33"/>
  <c r="B503" i="33"/>
  <c r="B502" i="33"/>
  <c r="B501" i="33"/>
  <c r="B511" i="32"/>
  <c r="B510" i="32"/>
  <c r="B509" i="32"/>
  <c r="B508" i="32"/>
  <c r="B507" i="32"/>
  <c r="B506" i="32"/>
  <c r="B505" i="32"/>
  <c r="B504" i="32"/>
  <c r="B503" i="32"/>
  <c r="B502" i="32"/>
  <c r="B501" i="32"/>
  <c r="CI10" i="31"/>
  <c r="CH10" i="31"/>
  <c r="CG10" i="31"/>
  <c r="CF10" i="31"/>
  <c r="CE10" i="31"/>
  <c r="CD10" i="31"/>
  <c r="CC10" i="31"/>
  <c r="CB10" i="31"/>
  <c r="CA10" i="31"/>
  <c r="BZ10" i="31"/>
  <c r="BY10" i="31"/>
  <c r="BX10" i="31"/>
  <c r="BW10" i="31"/>
  <c r="BV10" i="31"/>
  <c r="BU10" i="31"/>
  <c r="BT10" i="31"/>
  <c r="BS10" i="31"/>
  <c r="BR10" i="31"/>
  <c r="BQ10" i="31"/>
  <c r="BP10" i="31"/>
  <c r="BO10" i="31"/>
  <c r="BN10" i="31"/>
  <c r="BM10" i="31"/>
  <c r="BL10" i="31"/>
  <c r="BK10" i="31"/>
  <c r="BJ10" i="31"/>
  <c r="BF10" i="31"/>
  <c r="BE10" i="31"/>
  <c r="BD10" i="31"/>
  <c r="BC10" i="31"/>
  <c r="BB10" i="31"/>
  <c r="AZ10" i="31"/>
  <c r="AY10" i="31"/>
  <c r="AX10" i="31"/>
  <c r="AW10" i="31"/>
  <c r="AV10" i="31"/>
  <c r="AU10" i="31"/>
  <c r="AT10" i="31"/>
  <c r="AS10" i="31"/>
  <c r="AR10" i="31"/>
  <c r="AQ10" i="31"/>
  <c r="AP10" i="31"/>
  <c r="AO10" i="31"/>
  <c r="AN10" i="31"/>
  <c r="AM10" i="31"/>
  <c r="AK10" i="31"/>
  <c r="AI10" i="31"/>
  <c r="AH10" i="31"/>
  <c r="AF10" i="31"/>
  <c r="AE10" i="31"/>
  <c r="AD10" i="31"/>
  <c r="AC10" i="31"/>
  <c r="AB10" i="31"/>
  <c r="AA10" i="31"/>
  <c r="Z10" i="31"/>
  <c r="Y10" i="31"/>
  <c r="X10" i="31"/>
  <c r="W10" i="31"/>
  <c r="V10" i="31"/>
  <c r="U10" i="31"/>
  <c r="T10" i="31"/>
  <c r="S10" i="31"/>
  <c r="R10" i="31"/>
  <c r="Q10" i="31"/>
  <c r="P10" i="31"/>
  <c r="O10" i="31"/>
  <c r="N10" i="31"/>
  <c r="M10" i="31"/>
  <c r="K10" i="31"/>
  <c r="I10" i="31"/>
  <c r="F10" i="31"/>
  <c r="B10" i="31"/>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N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C17" i="26"/>
  <c r="V17" i="26"/>
  <c r="AC16" i="26"/>
  <c r="V16" i="26"/>
  <c r="AC15" i="26"/>
  <c r="V15" i="26"/>
  <c r="AC14" i="26"/>
  <c r="V14" i="26"/>
  <c r="C7" i="33" s="1" a="1"/>
  <c r="C7" i="33" s="1"/>
  <c r="AD19" i="26"/>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B8" i="33" l="1"/>
  <c r="B9" i="33"/>
  <c r="B7" i="33"/>
  <c r="Y8" i="26"/>
  <c r="Z7" i="26" s="1"/>
  <c r="S119" i="15" s="1"/>
  <c r="AI132" i="15"/>
  <c r="AI129" i="15"/>
  <c r="BG10" i="31" s="1"/>
  <c r="N7" i="26"/>
  <c r="T60" i="15"/>
  <c r="AG10" i="31" s="1"/>
  <c r="N5" i="20"/>
  <c r="AK135" i="15" l="1"/>
  <c r="BI10" i="31" s="1"/>
  <c r="BH10" i="31"/>
  <c r="AB61" i="15"/>
  <c r="AH61" i="15" s="1"/>
  <c r="AH60" i="15"/>
  <c r="AE5" i="20"/>
  <c r="AK184" i="15" l="1"/>
  <c r="AJ10" i="31"/>
  <c r="AI86" i="15"/>
  <c r="AI84" i="15"/>
  <c r="AE6" i="20"/>
  <c r="AM106" i="15" s="1"/>
  <c r="S107" i="15" s="1"/>
  <c r="AK185" i="15"/>
  <c r="T95" i="15" l="1"/>
  <c r="T89" i="15"/>
  <c r="AK190" i="15" s="1"/>
  <c r="Q38" i="15"/>
  <c r="AK188" i="15"/>
  <c r="AK187" i="15"/>
  <c r="U72" i="15"/>
  <c r="AK189" i="15" l="1"/>
  <c r="Y36" i="15"/>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CK10" i="31" l="1"/>
  <c r="AD16" i="20"/>
  <c r="AB16" i="20"/>
  <c r="X21" i="20"/>
  <c r="AD21" i="20"/>
  <c r="X20" i="20"/>
  <c r="T20" i="20"/>
  <c r="T21" i="20"/>
  <c r="AB21" i="20"/>
  <c r="AB20" i="20"/>
  <c r="T19" i="20"/>
  <c r="AB19" i="20"/>
  <c r="T18" i="20"/>
  <c r="AB18" i="20"/>
  <c r="N8" i="20" s="1"/>
  <c r="T16" i="20"/>
  <c r="X16" i="20"/>
  <c r="C7" i="32" l="1" a="1"/>
  <c r="B8" i="32"/>
  <c r="B7" i="32"/>
  <c r="U71" i="15"/>
  <c r="AL10" i="31" s="1"/>
  <c r="N9" i="20"/>
  <c r="V9" i="20"/>
  <c r="N6" i="20" s="1"/>
  <c r="G10" i="31" s="1"/>
  <c r="C7" i="32" l="1"/>
  <c r="B9" i="32"/>
  <c r="Q19" i="15"/>
  <c r="Q25" i="15" s="1"/>
  <c r="L10" i="31" s="1"/>
  <c r="H10" i="31"/>
  <c r="Y20" i="15"/>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5" i="15"/>
  <c r="AM117" i="15"/>
  <c r="Y21" i="15" l="1"/>
  <c r="AK179" i="15" s="1"/>
  <c r="J10" i="31"/>
  <c r="AA25" i="15"/>
  <c r="AK180" i="15" s="1"/>
  <c r="AK121" i="15"/>
  <c r="AK192" i="15" l="1"/>
  <c r="BA10"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<sst xmlns="http://schemas.openxmlformats.org/spreadsheetml/2006/main" count="4617" uniqueCount="2421">
  <si>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</si>
  <si>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</si>
  <si>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</si>
  <si>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</si>
  <si>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</si>
  <si>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</si>
  <si>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</si>
  <si>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</si>
  <si>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</si>
  <si>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</si>
  <si>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</si>
  <si>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</si>
  <si>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</si>
  <si>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</si>
  <si>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</si>
  <si>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</si>
  <si>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</si>
  <si>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</si>
  <si>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</si>
  <si>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</si>
  <si>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</si>
  <si>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</si>
  <si>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</si>
  <si>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</si>
  <si>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</si>
  <si>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</si>
  <si>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</si>
  <si>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</si>
  <si>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</si>
  <si>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</si>
  <si>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</si>
  <si>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</si>
  <si>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</si>
  <si>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</si>
  <si>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</si>
  <si>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</si>
  <si>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</si>
  <si>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</si>
  <si>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</si>
  <si>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</si>
  <si>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</si>
  <si>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</si>
  <si>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</si>
  <si>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</si>
  <si>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</si>
  <si>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</si>
  <si>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</si>
  <si>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</si>
  <si>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</si>
  <si>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</si>
  <si>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</si>
  <si>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</si>
  <si>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</si>
  <si>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</si>
  <si>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</si>
  <si>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</si>
  <si>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</si>
  <si>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</si>
  <si>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</si>
  <si>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</si>
  <si>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</si>
  <si>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</si>
  <si>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</si>
  <si>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</si>
  <si>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</si>
  <si>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</si>
  <si>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</si>
  <si>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</si>
  <si>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</si>
  <si>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</si>
  <si>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</si>
  <si>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</si>
  <si>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</si>
  <si>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</si>
  <si>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</si>
  <si>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</si>
  <si>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</si>
  <si>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</si>
  <si>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</si>
  <si>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</si>
  <si>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</si>
  <si>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</si>
  <si>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</si>
  <si>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</si>
  <si>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</si>
  <si>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</si>
  <si>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</si>
  <si>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</si>
  <si>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</si>
  <si>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</si>
  <si>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</si>
  <si>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</si>
  <si>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</si>
  <si>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</si>
  <si>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</si>
  <si>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</si>
  <si>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</si>
  <si>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</si>
  <si>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</si>
  <si>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</si>
  <si>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</si>
  <si>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</si>
  <si>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</si>
  <si>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</si>
  <si>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</si>
  <si>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</si>
  <si>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</si>
  <si>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</si>
  <si>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</si>
  <si>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</si>
  <si>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</si>
  <si>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</si>
  <si>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</si>
  <si>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</si>
  <si>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</si>
  <si>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</si>
  <si>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</si>
  <si>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</si>
  <si>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</si>
  <si>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</si>
  <si>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</si>
  <si>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</si>
  <si>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</si>
  <si>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</si>
  <si>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</si>
  <si>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</si>
  <si>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</si>
  <si>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</si>
  <si>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</si>
  <si>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</si>
  <si>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</si>
  <si>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</si>
  <si>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</si>
  <si>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</si>
  <si>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</si>
  <si>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</si>
  <si>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</si>
  <si>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</si>
  <si>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</si>
  <si>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</si>
  <si>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</si>
  <si>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</si>
  <si>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</si>
  <si>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</si>
  <si>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</si>
  <si>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</si>
  <si>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</si>
  <si>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</si>
  <si>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</si>
  <si>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</si>
  <si>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</si>
  <si>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</si>
  <si>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</si>
  <si>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</si>
  <si>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</si>
  <si>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</si>
  <si>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</si>
  <si>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</si>
  <si>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</si>
  <si>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</si>
  <si>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</si>
  <si>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</si>
  <si>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</si>
  <si>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</si>
  <si>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</si>
  <si>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</si>
  <si>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</si>
  <si>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</si>
  <si>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</si>
  <si>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</si>
  <si>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</si>
  <si>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</si>
  <si>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</si>
  <si>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</si>
  <si>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</si>
  <si>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</si>
  <si>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</si>
  <si>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</si>
  <si>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</si>
  <si>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</si>
  <si>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</si>
  <si>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</si>
  <si>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</si>
  <si>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</si>
  <si>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</si>
  <si>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</si>
  <si>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</si>
  <si>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</si>
  <si>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</si>
  <si>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</si>
  <si>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</si>
  <si>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</si>
  <si>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</si>
  <si>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</si>
  <si>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</si>
  <si>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</si>
  <si>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</si>
  <si>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</si>
  <si>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</si>
  <si>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</si>
  <si>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</si>
  <si>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</si>
  <si>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</si>
  <si>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</si>
  <si>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</si>
  <si>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</si>
  <si>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</si>
  <si>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</si>
  <si>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</si>
  <si>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</si>
  <si>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</si>
  <si>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</si>
  <si>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</si>
  <si>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</si>
  <si>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</si>
  <si>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</si>
  <si>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</si>
  <si>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</si>
  <si>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</si>
  <si>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</si>
  <si>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</si>
  <si>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</si>
  <si>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</si>
  <si>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</si>
  <si>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</si>
  <si>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</si>
  <si>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</si>
  <si>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</si>
  <si>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</si>
  <si>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</si>
  <si>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</si>
  <si>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</si>
  <si>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</si>
  <si>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</si>
  <si>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</si>
  <si>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</si>
  <si>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</si>
  <si>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</si>
  <si>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</si>
  <si>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</si>
  <si>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</si>
  <si>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</si>
  <si>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</si>
  <si>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</si>
  <si>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</si>
  <si>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</si>
  <si>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</si>
  <si>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</si>
  <si>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</si>
  <si>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</si>
  <si>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</si>
  <si>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</si>
  <si>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</si>
  <si>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</si>
  <si>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</si>
  <si>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</si>
  <si>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</si>
  <si>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</si>
  <si>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</si>
  <si>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</si>
  <si>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</si>
  <si>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</si>
  <si>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</si>
  <si>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</si>
  <si>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</si>
  <si>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</si>
  <si>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</si>
  <si>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</si>
  <si>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</si>
  <si>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</si>
  <si>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</si>
  <si>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</si>
  <si>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</si>
  <si>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</si>
  <si>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</si>
  <si>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</si>
  <si>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</si>
  <si>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</si>
  <si>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</si>
  <si>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</si>
  <si>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</si>
  <si>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</si>
  <si>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</si>
  <si>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</si>
  <si>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</si>
  <si>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</si>
  <si>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</si>
  <si>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</si>
  <si>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</si>
  <si>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</si>
  <si>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</si>
  <si>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</si>
  <si>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</si>
  <si>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</si>
  <si>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</si>
  <si>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</si>
  <si>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</si>
  <si>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</si>
  <si>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</si>
  <si>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</si>
  <si>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</si>
  <si>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</si>
  <si>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</si>
  <si>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</si>
  <si>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</si>
  <si>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</si>
  <si>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</si>
  <si>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</si>
  <si>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</si>
  <si>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</si>
  <si>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</si>
  <si>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</si>
  <si>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</si>
  <si>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</si>
  <si>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</si>
  <si>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</si>
  <si>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</si>
  <si>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</si>
  <si>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</si>
  <si>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</si>
  <si>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</si>
  <si>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</si>
  <si>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</si>
  <si>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</si>
  <si>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</si>
  <si>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</si>
  <si>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</si>
  <si>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</si>
  <si>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</si>
  <si>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</si>
  <si>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</si>
  <si>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</si>
  <si>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</si>
  <si>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</si>
  <si>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</si>
  <si>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</si>
  <si>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</si>
  <si>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</si>
  <si>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</si>
  <si>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</si>
  <si>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</si>
  <si>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</si>
  <si>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</si>
  <si>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</si>
  <si>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</si>
  <si>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</si>
  <si>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</si>
  <si>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</si>
  <si>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</si>
  <si>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</si>
  <si>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</si>
  <si>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</si>
  <si>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</si>
  <si>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</si>
  <si>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</si>
  <si>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</si>
  <si>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</si>
  <si>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</si>
  <si>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</si>
  <si>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</si>
  <si>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</si>
  <si>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</si>
  <si>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</si>
  <si>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</si>
  <si>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</si>
  <si>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</si>
  <si>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</si>
  <si>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</si>
  <si>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</si>
  <si>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</si>
  <si>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</si>
  <si>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</si>
  <si>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</si>
  <si>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</si>
  <si>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</si>
  <si>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</si>
  <si>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</si>
  <si>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</si>
  <si>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</si>
  <si>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</si>
  <si>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</si>
  <si>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</si>
  <si>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</si>
  <si>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</si>
  <si>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</si>
  <si>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</si>
  <si>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</si>
  <si>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</si>
  <si>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</si>
  <si>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</si>
  <si>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</si>
  <si>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</si>
  <si>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</si>
  <si>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</si>
  <si>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</si>
  <si>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</si>
  <si>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</si>
  <si>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</si>
  <si>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</si>
  <si>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</si>
  <si>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</si>
  <si>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</si>
  <si>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</si>
  <si>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</si>
  <si>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</si>
  <si>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</si>
  <si>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</si>
  <si>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</si>
  <si>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</si>
  <si>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</si>
  <si>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</si>
  <si>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</si>
  <si>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</si>
  <si>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</si>
  <si>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</si>
  <si>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</si>
  <si>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</si>
  <si>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</si>
  <si>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</si>
  <si>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</si>
  <si>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</si>
  <si>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</si>
  <si>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</si>
  <si>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</si>
  <si>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</si>
  <si>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</si>
  <si>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</si>
  <si>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</si>
  <si>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</si>
  <si>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</si>
  <si>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</si>
  <si>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</si>
  <si>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</si>
  <si>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</si>
  <si>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</si>
  <si>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</si>
  <si>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</si>
  <si>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</si>
  <si>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</si>
  <si>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</si>
  <si>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</si>
  <si>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</si>
  <si>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</si>
  <si>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</si>
  <si>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</si>
  <si>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</si>
  <si>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</si>
  <si>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</si>
  <si>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</si>
  <si>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</si>
  <si>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</si>
  <si>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</si>
  <si>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</si>
  <si>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</si>
  <si>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</si>
  <si>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</si>
  <si>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</si>
  <si>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</si>
  <si>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</si>
  <si>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</si>
  <si>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</si>
  <si>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</si>
  <si>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</si>
  <si>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</si>
  <si>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</si>
  <si>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</si>
  <si>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</si>
  <si>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</si>
  <si>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</si>
  <si>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</si>
  <si>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</si>
  <si>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</si>
  <si>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</si>
  <si>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</si>
  <si>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</si>
  <si>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</si>
  <si>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</si>
  <si>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</si>
  <si>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</si>
  <si>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</si>
  <si>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</si>
  <si>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</si>
  <si>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</si>
  <si>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</si>
  <si>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</si>
  <si>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</si>
  <si>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</si>
  <si>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</si>
  <si>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</si>
  <si>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</si>
  <si>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</si>
  <si>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</si>
  <si>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</si>
  <si>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</si>
  <si>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</si>
  <si>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</si>
  <si>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</si>
  <si>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</si>
  <si>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</si>
  <si>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</si>
  <si>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</si>
  <si>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</si>
  <si>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</si>
  <si>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</si>
  <si>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</si>
  <si>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</si>
  <si>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</si>
  <si>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</si>
  <si>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</si>
  <si>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</si>
  <si>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</si>
  <si>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</si>
  <si>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</si>
  <si>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</si>
  <si>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</si>
  <si>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</si>
  <si>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</si>
  <si>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</si>
  <si>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</si>
  <si>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</si>
  <si>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</si>
  <si>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</si>
  <si>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</si>
  <si>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</si>
  <si>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</si>
  <si>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</si>
  <si>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</si>
  <si>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</si>
  <si>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</si>
  <si>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</si>
  <si>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</si>
  <si>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</si>
  <si>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</si>
  <si>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</si>
  <si>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</si>
  <si>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</si>
  <si>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</si>
  <si>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</si>
  <si>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</si>
  <si>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</si>
  <si>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</si>
  <si>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</si>
  <si>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</si>
  <si>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</si>
  <si>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</si>
  <si>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</si>
  <si>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</si>
  <si>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</si>
  <si>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</si>
  <si>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</si>
  <si>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</si>
  <si>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</si>
  <si>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</si>
  <si>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</si>
  <si>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</si>
  <si>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</si>
  <si>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</si>
  <si>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</si>
  <si>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</si>
  <si>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</si>
  <si>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</si>
  <si>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</si>
  <si>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</si>
  <si>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</si>
  <si>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</si>
  <si>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</si>
  <si>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</si>
  <si>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</si>
  <si>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</si>
  <si>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</si>
  <si>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</si>
  <si>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</si>
  <si>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</si>
  <si>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</si>
  <si>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</si>
  <si>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</si>
  <si>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</si>
  <si>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</si>
  <si>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</si>
  <si>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</si>
  <si>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</si>
  <si>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</si>
  <si>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</si>
  <si>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</si>
  <si>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</si>
  <si>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</si>
  <si>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</si>
  <si>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</si>
  <si>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</si>
  <si>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</si>
  <si>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</si>
  <si>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</si>
  <si>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</si>
  <si>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</si>
  <si>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</si>
  <si>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</si>
  <si>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</si>
  <si>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</si>
  <si>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</si>
  <si>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</si>
  <si>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</si>
  <si>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</si>
  <si>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</si>
  <si>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</si>
  <si>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</si>
  <si>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</si>
  <si>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</si>
  <si>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</si>
  <si>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</si>
  <si>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</si>
  <si>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</si>
  <si>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</si>
  <si>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</si>
  <si>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</si>
  <si>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</si>
  <si>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</si>
  <si>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</si>
  <si>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</si>
  <si>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</si>
  <si>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</si>
  <si>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</si>
  <si>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</si>
  <si>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</si>
  <si>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</si>
  <si>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</si>
  <si>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</si>
  <si>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</si>
  <si>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</si>
  <si>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</si>
  <si>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</si>
  <si>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</si>
  <si>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</si>
  <si>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</si>
  <si>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</si>
  <si>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</si>
  <si>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</si>
  <si>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</si>
  <si>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</si>
  <si>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</si>
  <si>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</si>
  <si>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</si>
  <si>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</si>
  <si>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</si>
  <si>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</si>
  <si>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</si>
  <si>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</si>
  <si>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</si>
  <si>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</si>
  <si>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</si>
  <si>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</si>
  <si>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</si>
  <si>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</si>
  <si>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</si>
  <si>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</si>
  <si>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</si>
  <si>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</si>
  <si>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</si>
  <si>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</si>
  <si>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</si>
  <si>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</si>
  <si>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</si>
  <si>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</si>
  <si>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</si>
  <si>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</si>
  <si>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</si>
  <si>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</si>
  <si>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</si>
  <si>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</si>
  <si>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</si>
  <si>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</si>
  <si>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</si>
  <si>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</si>
  <si>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</si>
  <si>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</si>
  <si>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</si>
  <si>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</si>
  <si>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</si>
  <si>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</si>
  <si>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</si>
  <si>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</si>
  <si>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</si>
  <si>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</si>
  <si>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</si>
  <si>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</si>
  <si>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</si>
  <si>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</si>
  <si>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</si>
  <si>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</si>
  <si>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</si>
  <si>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</si>
  <si>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</si>
  <si>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</si>
  <si>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</si>
  <si>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</si>
  <si>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</si>
  <si>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</si>
  <si>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</si>
  <si>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</si>
  <si>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</si>
  <si>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</si>
  <si>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</si>
  <si>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</si>
  <si>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</si>
  <si>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</si>
  <si>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</si>
  <si>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</si>
  <si>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</si>
  <si>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</si>
  <si>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</si>
  <si>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</si>
  <si>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</si>
  <si>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</si>
  <si>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</si>
  <si>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</si>
  <si>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</si>
  <si>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</si>
  <si>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</si>
  <si>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</si>
  <si>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</si>
  <si>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</si>
  <si>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</si>
  <si>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</si>
  <si>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</si>
  <si>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</si>
  <si>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</si>
  <si>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</si>
  <si>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</si>
  <si>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</si>
  <si>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</si>
  <si>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</si>
  <si>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</si>
  <si>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</si>
  <si>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</si>
  <si>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</si>
  <si>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</si>
  <si>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</si>
  <si>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</si>
  <si>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</si>
  <si>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</si>
  <si>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</si>
  <si>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</si>
  <si>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</si>
  <si>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</si>
  <si>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</si>
  <si>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</si>
  <si>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</si>
  <si>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</si>
  <si>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</si>
  <si>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</si>
  <si>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</si>
  <si>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</si>
  <si>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</si>
  <si>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</si>
  <si>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</si>
  <si>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</si>
  <si>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</si>
  <si>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</si>
  <si>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</si>
  <si>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</si>
  <si>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</si>
  <si>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</si>
  <si>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</si>
  <si>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</si>
  <si>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</si>
  <si>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</si>
  <si>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</si>
  <si>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</si>
  <si>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</si>
  <si>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</si>
  <si>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</si>
  <si>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</si>
  <si>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</si>
  <si>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</si>
  <si>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</si>
  <si>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</si>
  <si>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</si>
  <si>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</si>
  <si>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</si>
  <si>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</si>
  <si>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</si>
  <si>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</si>
  <si>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</si>
  <si>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</si>
  <si>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</si>
  <si>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</si>
  <si>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</si>
  <si>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</si>
  <si>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</si>
  <si>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</si>
  <si>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</si>
  <si>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</si>
  <si>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</si>
  <si>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</si>
  <si>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</si>
  <si>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</si>
  <si>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</si>
  <si>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</si>
  <si>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</si>
  <si>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</si>
  <si>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</si>
  <si>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</si>
  <si>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</si>
  <si>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</si>
  <si>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</si>
  <si>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</si>
  <si>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</si>
  <si>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</si>
  <si>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</si>
  <si>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</si>
  <si>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</si>
  <si>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</si>
  <si>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</si>
  <si>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</si>
  <si>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</si>
  <si>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</si>
  <si>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</si>
  <si>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</si>
  <si>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</si>
  <si>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</si>
  <si>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</si>
  <si>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</si>
  <si>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</si>
  <si>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</si>
  <si>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</si>
  <si>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</si>
  <si>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</si>
  <si>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</si>
  <si>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</si>
  <si>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</si>
  <si>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</si>
  <si>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</si>
  <si>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</si>
  <si>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</si>
  <si>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</si>
  <si>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</si>
  <si>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</si>
  <si>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</si>
  <si>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</si>
  <si>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</si>
  <si>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</si>
  <si>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</si>
  <si>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</si>
  <si>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</si>
  <si>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</si>
  <si>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</si>
  <si>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</si>
  <si>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</si>
  <si>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</si>
  <si>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</si>
  <si>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</si>
  <si>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</si>
  <si>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</si>
  <si>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</si>
  <si>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</si>
  <si>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</si>
  <si>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</si>
  <si>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</si>
  <si>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</si>
  <si>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</si>
  <si>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</si>
  <si>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</si>
  <si>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</si>
  <si>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</si>
  <si>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</si>
  <si>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</si>
  <si>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</si>
  <si>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</si>
  <si>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</si>
  <si>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</si>
  <si>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</si>
  <si>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</si>
  <si>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</si>
  <si>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</si>
  <si>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</si>
  <si>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</si>
  <si>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</si>
  <si>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</si>
  <si>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</si>
  <si>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</si>
  <si>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</si>
  <si>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</si>
  <si>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</si>
  <si>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</si>
  <si>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</si>
  <si>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</si>
  <si>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</si>
  <si>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</si>
  <si>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</si>
  <si>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</si>
  <si>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</si>
  <si>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</si>
  <si>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</si>
  <si>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</si>
  <si>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</si>
  <si>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</si>
  <si>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</si>
  <si>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</si>
  <si>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</si>
  <si>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</si>
  <si>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</si>
  <si>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</si>
  <si>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</si>
  <si>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</si>
  <si>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</si>
  <si>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</si>
  <si>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</si>
  <si>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</si>
  <si>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</si>
  <si>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</si>
  <si>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</si>
  <si>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</si>
  <si>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</si>
  <si>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</si>
  <si>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</si>
  <si>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</si>
  <si>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</si>
  <si>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</si>
  <si>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</si>
  <si>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</si>
  <si>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</si>
  <si>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</si>
  <si>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</si>
  <si>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</si>
  <si>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</si>
  <si>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</si>
  <si>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</si>
  <si>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</si>
  <si>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</si>
  <si>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</si>
  <si>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</si>
  <si>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</si>
  <si>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</si>
  <si>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</si>
  <si>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</si>
  <si>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</si>
  <si>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</si>
  <si>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</si>
  <si>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</si>
  <si>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</si>
  <si>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</si>
  <si>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</si>
  <si>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</si>
  <si>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</si>
  <si>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</si>
  <si>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</si>
  <si>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</si>
  <si>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</si>
  <si>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</si>
  <si>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</si>
  <si>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</si>
  <si>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</si>
  <si>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</si>
  <si>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</si>
  <si>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</si>
  <si>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</si>
  <si>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</si>
  <si>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</si>
  <si>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</si>
  <si>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</si>
  <si>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</si>
  <si>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</si>
  <si>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</si>
  <si>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</si>
  <si>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</si>
  <si>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</si>
  <si>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</si>
  <si>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</si>
  <si>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</si>
  <si>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</si>
  <si>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</si>
  <si>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</si>
  <si>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</si>
  <si>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</si>
  <si>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</si>
  <si>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</si>
  <si>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</si>
  <si>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</si>
  <si>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</si>
  <si>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</si>
  <si>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</si>
  <si>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</si>
  <si>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</si>
  <si>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</si>
  <si>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</si>
  <si>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</si>
  <si>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</si>
  <si>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</si>
  <si>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</si>
  <si>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</si>
  <si>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</si>
  <si>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</si>
  <si>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</si>
  <si>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</si>
  <si>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</si>
  <si>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</si>
  <si>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</si>
  <si>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</si>
  <si>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</si>
  <si>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</si>
  <si>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</si>
  <si>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</si>
  <si>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</si>
  <si>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</si>
  <si>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</si>
  <si>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</si>
  <si>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</si>
  <si>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</si>
  <si>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</si>
  <si>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</si>
  <si>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</si>
  <si>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</si>
  <si>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</si>
  <si>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</si>
  <si>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</si>
  <si>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</si>
  <si>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</si>
  <si>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</si>
  <si>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</si>
  <si>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</si>
  <si>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</si>
  <si>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</si>
  <si>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</si>
  <si>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</si>
  <si>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</si>
  <si>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</si>
  <si>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</si>
  <si>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</si>
  <si>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</si>
  <si>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</si>
  <si>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</si>
  <si>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</si>
  <si>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</si>
  <si>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</si>
  <si>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</si>
  <si>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</si>
  <si>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</si>
  <si>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</si>
  <si>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</si>
  <si>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</si>
  <si>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</si>
  <si>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</si>
  <si>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</si>
  <si>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</si>
  <si>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</si>
  <si>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</si>
  <si>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</si>
  <si>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</si>
  <si>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</si>
  <si>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</si>
  <si>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</si>
  <si>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</si>
  <si>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</si>
  <si>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</si>
  <si>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</si>
  <si>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</si>
  <si>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</si>
  <si>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</si>
  <si>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</si>
  <si>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</si>
  <si>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</si>
  <si>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</si>
  <si>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</si>
  <si>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</si>
  <si>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</si>
  <si>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</si>
  <si>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</si>
  <si>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</si>
  <si>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</si>
  <si>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</si>
  <si>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</si>
  <si>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</si>
  <si>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</si>
  <si>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</si>
  <si>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</si>
  <si>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</si>
  <si>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</si>
  <si>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</si>
  <si>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</si>
  <si>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</si>
  <si>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</si>
  <si>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</si>
  <si>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</si>
  <si>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</si>
  <si>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</si>
  <si>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</si>
  <si>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</si>
  <si>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</si>
  <si>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</si>
  <si>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</si>
  <si>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</si>
  <si>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</si>
  <si>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</si>
  <si>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</si>
  <si>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</si>
  <si>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</si>
  <si>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</si>
  <si>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</si>
  <si>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</si>
  <si>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</si>
  <si>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</si>
  <si>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</si>
  <si>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</si>
  <si>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</si>
  <si>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</si>
  <si>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</si>
  <si>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</si>
  <si>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</si>
  <si>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</si>
  <si>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</si>
  <si>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</si>
  <si>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</si>
  <si>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</si>
  <si>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</si>
  <si>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</si>
  <si>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</si>
  <si>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</si>
  <si>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</si>
  <si>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</si>
  <si>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</si>
  <si>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</si>
  <si>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</si>
  <si>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</si>
  <si>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</si>
  <si>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</si>
  <si>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</si>
  <si>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</si>
  <si>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</si>
  <si>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</si>
  <si>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</si>
  <si>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</si>
  <si>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</si>
  <si>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</si>
  <si>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</si>
  <si>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</si>
  <si>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</si>
  <si>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</si>
  <si>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</si>
  <si>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</si>
  <si>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</si>
  <si>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</si>
  <si>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</si>
  <si>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</si>
  <si>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</si>
  <si>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</si>
  <si>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</si>
  <si>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</si>
  <si>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</si>
  <si>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</si>
  <si>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</si>
  <si>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</si>
  <si>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</si>
  <si>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</si>
  <si>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</si>
  <si>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</si>
  <si>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</si>
  <si>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</si>
  <si>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</si>
  <si>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</si>
  <si>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</si>
  <si>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</si>
  <si>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</si>
  <si>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</si>
  <si>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</si>
  <si>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</si>
  <si>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</si>
  <si>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</si>
  <si>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</si>
  <si>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</si>
  <si>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</si>
  <si>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</si>
  <si>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</si>
  <si>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</si>
  <si>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</si>
  <si>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</si>
  <si>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</si>
  <si>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</si>
  <si>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</si>
  <si>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</si>
  <si>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</si>
  <si>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</si>
  <si>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</si>
  <si>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</si>
  <si>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</si>
  <si>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</si>
  <si>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</si>
  <si>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</si>
  <si>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</si>
  <si>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</si>
  <si>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</si>
  <si>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</si>
  <si>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</si>
  <si>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</si>
  <si>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</si>
  <si>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</si>
  <si>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</si>
  <si>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</si>
  <si>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</si>
  <si>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</si>
  <si>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</si>
  <si>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</si>
  <si>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</si>
  <si>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</si>
  <si>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</si>
  <si>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</si>
  <si>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</si>
  <si>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</si>
  <si>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</si>
  <si>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</si>
  <si>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</si>
  <si>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</si>
  <si>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</si>
  <si>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</si>
  <si>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</si>
  <si>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</si>
  <si>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</si>
  <si>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</si>
  <si>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</si>
  <si>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</si>
  <si>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</si>
  <si>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</si>
  <si>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</si>
  <si>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</si>
  <si>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</si>
  <si>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</si>
  <si>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</si>
  <si>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</si>
  <si>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</si>
  <si>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</si>
  <si>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</si>
  <si>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</si>
  <si>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</si>
  <si>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</si>
  <si>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</si>
  <si>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</si>
  <si>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</si>
  <si>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</si>
  <si>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</si>
  <si>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</si>
  <si>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</si>
  <si>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</si>
  <si>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</si>
  <si>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</si>
  <si>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</si>
  <si>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</si>
  <si>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</si>
  <si>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</si>
  <si>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</si>
  <si>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</si>
  <si>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</si>
  <si>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</si>
  <si>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</si>
  <si>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</si>
  <si>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</si>
  <si>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</si>
  <si>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</si>
  <si>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</si>
  <si>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</si>
  <si>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</si>
  <si>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</si>
  <si>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</si>
  <si>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</si>
  <si>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</si>
  <si>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</si>
  <si>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</si>
  <si>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</si>
  <si>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</si>
  <si>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</si>
  <si>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</si>
  <si>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</si>
  <si>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</si>
  <si>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</si>
  <si>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</si>
  <si>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</si>
  <si>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</si>
  <si>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</si>
  <si>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</si>
  <si>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</si>
  <si>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</si>
  <si>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</si>
  <si>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</si>
  <si>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</si>
  <si>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</si>
  <si>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</si>
  <si>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</si>
  <si>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</si>
  <si>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</si>
  <si>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</si>
  <si>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</si>
  <si>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</si>
  <si>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</si>
  <si>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</si>
  <si>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</si>
  <si>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</si>
  <si>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</si>
  <si>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</si>
  <si>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</si>
  <si>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</si>
  <si>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</si>
  <si>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</si>
  <si>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</si>
  <si>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</si>
  <si>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</si>
  <si>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</si>
  <si>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</si>
  <si>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</si>
  <si>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</si>
  <si>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</si>
  <si>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</si>
  <si>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</si>
  <si>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</si>
  <si>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</si>
  <si>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</si>
  <si>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</si>
  <si>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</si>
  <si>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</si>
  <si>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</si>
  <si>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</si>
  <si>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</si>
  <si>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</si>
  <si>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</si>
  <si>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</si>
  <si>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</si>
  <si>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</si>
  <si>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</si>
  <si>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</si>
  <si>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</si>
  <si>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</si>
  <si>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</si>
  <si>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</si>
  <si>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</si>
  <si>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</si>
  <si>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</si>
  <si>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</si>
  <si>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</si>
  <si>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</si>
  <si>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</si>
  <si>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</si>
  <si>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</si>
  <si>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</si>
  <si>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</si>
  <si>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</si>
  <si>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</si>
  <si>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</si>
  <si>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</si>
  <si>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</si>
  <si>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</si>
  <si>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</si>
  <si>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</si>
  <si>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</si>
  <si>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</si>
  <si>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</si>
  <si>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</si>
  <si>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</si>
  <si>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</si>
  <si>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</si>
  <si>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</si>
  <si>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</si>
  <si>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</si>
  <si>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</si>
  <si>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</si>
  <si>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</si>
  <si>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</si>
  <si>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</si>
  <si>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</si>
  <si>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</si>
  <si>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</si>
  <si>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</si>
  <si>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</si>
  <si>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</si>
  <si>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</si>
  <si>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</si>
  <si>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</si>
  <si>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</si>
  <si>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</si>
  <si>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</si>
  <si>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</si>
  <si>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</si>
  <si>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</si>
  <si>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</si>
  <si>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</si>
  <si>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</si>
  <si>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</si>
  <si>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</si>
  <si>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</si>
  <si>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</si>
  <si>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</si>
  <si>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</si>
  <si>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</si>
  <si>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</si>
  <si>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</si>
  <si>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</si>
  <si>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</si>
  <si>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</si>
  <si>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</si>
  <si>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</si>
  <si>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</si>
  <si>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</si>
  <si>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</si>
  <si>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</si>
  <si>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</si>
  <si>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</si>
  <si>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</si>
  <si>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</si>
  <si>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</si>
  <si>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</si>
  <si>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</si>
  <si>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</si>
  <si>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</si>
  <si>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</si>
  <si>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</si>
  <si>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</si>
  <si>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</si>
  <si>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</si>
  <si>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</si>
  <si>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</si>
  <si>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</si>
  <si>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</si>
  <si>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</si>
  <si>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</si>
  <si>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</si>
  <si>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</si>
  <si>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</si>
  <si>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</si>
  <si>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</si>
  <si>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</si>
  <si>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</si>
  <si>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</si>
  <si>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</si>
  <si>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</si>
  <si>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</si>
  <si>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</si>
  <si>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</si>
  <si>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</si>
  <si>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</si>
  <si>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</si>
  <si>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</si>
  <si>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</si>
  <si>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</si>
  <si>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</si>
  <si>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</si>
  <si>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</si>
  <si>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</si>
  <si>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</si>
  <si>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</si>
  <si>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</si>
  <si>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</si>
  <si>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</si>
  <si>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</si>
  <si>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</si>
  <si>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</si>
  <si>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</si>
  <si>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</si>
  <si>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</si>
  <si>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</si>
  <si>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</si>
  <si>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</si>
  <si>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</si>
  <si>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</si>
  <si>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</si>
  <si>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</si>
  <si>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</si>
  <si>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</si>
  <si>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</si>
  <si>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</si>
  <si>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</si>
  <si>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</si>
  <si>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</si>
  <si>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</si>
  <si>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</si>
  <si>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</si>
  <si>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</si>
  <si>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</si>
  <si>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</si>
  <si>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</si>
  <si>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</si>
  <si>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</si>
  <si>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</si>
  <si>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</si>
  <si>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</si>
  <si>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</si>
  <si>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</si>
  <si>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</si>
  <si>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</si>
  <si>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</si>
  <si>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</si>
  <si>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</si>
  <si>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</si>
  <si>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</si>
  <si>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</si>
  <si>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</si>
  <si>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</si>
  <si>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</si>
  <si>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</si>
  <si>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</si>
  <si>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</si>
  <si>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</si>
  <si>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</si>
  <si>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</si>
  <si>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</si>
  <si>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</si>
  <si>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</si>
  <si>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</si>
  <si>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</si>
  <si>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</si>
  <si>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</si>
  <si>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</si>
  <si>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</si>
  <si>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</si>
  <si>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</si>
  <si>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</si>
  <si>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</si>
  <si>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</si>
  <si>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</si>
  <si>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</si>
  <si>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</si>
  <si>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</si>
  <si>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</si>
  <si>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</si>
  <si>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</si>
  <si>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</si>
  <si>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</si>
  <si>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</si>
  <si>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</si>
  <si>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</si>
  <si>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</si>
  <si>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</si>
  <si>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</si>
  <si>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</si>
  <si>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</si>
  <si>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</si>
  <si>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</si>
  <si>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</si>
  <si>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</si>
  <si>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</si>
  <si>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</si>
  <si>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</si>
  <si>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</si>
  <si>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</si>
  <si>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</si>
  <si>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</si>
  <si>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</si>
  <si>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</si>
  <si>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</si>
  <si>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</si>
  <si>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</si>
  <si>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</si>
  <si>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</si>
  <si>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</si>
  <si>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</si>
  <si>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</si>
  <si>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</si>
  <si>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</si>
  <si>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</si>
  <si>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</si>
  <si>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</si>
  <si>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</si>
  <si>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</si>
  <si>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</si>
  <si>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</si>
  <si>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</si>
  <si>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</si>
  <si>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</si>
  <si>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</si>
  <si>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</si>
  <si>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</si>
  <si>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</si>
  <si>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</si>
  <si>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</si>
  <si>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</si>
  <si>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</si>
  <si>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</si>
  <si>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</si>
  <si>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</si>
  <si>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</si>
  <si>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</si>
  <si>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</si>
  <si>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</si>
  <si>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</si>
  <si>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</si>
  <si>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</si>
  <si>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</si>
  <si>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</si>
  <si>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</si>
  <si>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</si>
  <si>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</si>
  <si>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</si>
  <si>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</si>
  <si>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</si>
  <si>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</si>
  <si>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</si>
  <si>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</si>
  <si>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</si>
  <si>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</si>
  <si>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</si>
  <si>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</si>
  <si>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</si>
  <si>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</si>
  <si>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</si>
  <si>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</si>
  <si>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</si>
  <si>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</si>
  <si>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</si>
  <si>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</si>
  <si>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</si>
  <si>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</si>
  <si>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</si>
  <si>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</si>
  <si>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</si>
  <si>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</si>
  <si>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</si>
  <si>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</si>
  <si>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</si>
  <si>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</si>
  <si>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</si>
  <si>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</si>
  <si>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</si>
  <si>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</si>
  <si>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</si>
  <si>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</si>
  <si>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</si>
  <si>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</si>
  <si>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</si>
  <si>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</si>
  <si>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</si>
  <si>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</si>
  <si>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</si>
  <si>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</si>
  <si>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</si>
  <si>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</si>
  <si>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</si>
  <si>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</si>
  <si>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</si>
  <si>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</si>
  <si>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</si>
  <si>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</si>
  <si>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</si>
  <si>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</si>
  <si>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</si>
  <si>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</si>
  <si>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</si>
  <si>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</si>
  <si>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</si>
  <si>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</si>
  <si>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</si>
  <si>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</si>
  <si>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</si>
  <si>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</si>
  <si>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</si>
  <si>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</si>
  <si>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</si>
  <si>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</si>
  <si>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</si>
  <si>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</si>
  <si>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</si>
  <si>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</si>
  <si>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</si>
  <si>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</si>
  <si>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</si>
  <si>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</si>
  <si>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</si>
  <si>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</si>
  <si>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</si>
  <si>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</si>
  <si>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</si>
  <si>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</si>
  <si>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</si>
  <si>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</si>
  <si>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</si>
  <si>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</si>
  <si>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</si>
  <si>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</si>
  <si>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</si>
  <si>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</si>
  <si>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</si>
  <si>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</si>
  <si>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</si>
  <si>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</si>
  <si>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</si>
  <si>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</si>
  <si>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</si>
  <si>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</si>
  <si>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</si>
  <si>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</si>
  <si>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</si>
  <si>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</si>
  <si>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</si>
  <si>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</si>
  <si>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</si>
  <si>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</si>
  <si>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</si>
  <si>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</si>
  <si>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</si>
  <si>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</si>
  <si>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</si>
  <si>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</si>
  <si>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</si>
  <si>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</si>
  <si>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</si>
  <si>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</si>
  <si>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</si>
  <si>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</si>
  <si>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</si>
  <si>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</si>
  <si>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</si>
  <si>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</si>
  <si>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</si>
  <si>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</si>
  <si>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</si>
  <si>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</si>
  <si>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</si>
  <si>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</si>
  <si>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</si>
  <si>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</si>
  <si>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</si>
  <si>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</si>
  <si>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</si>
  <si>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</si>
  <si>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</si>
  <si>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</si>
  <si>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</si>
  <si>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</si>
  <si>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</si>
  <si>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</si>
  <si>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</si>
  <si>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</si>
  <si>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</si>
  <si>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</si>
  <si>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</si>
  <si>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</si>
  <si>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</si>
  <si>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</si>
  <si>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</si>
  <si>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</si>
  <si>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</si>
  <si>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</si>
  <si>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</si>
  <si>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</si>
  <si>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</si>
  <si>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</si>
  <si>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</si>
  <si>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</si>
  <si>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</si>
  <si>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</si>
  <si>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</si>
  <si>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</si>
  <si>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</si>
  <si>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</si>
  <si>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</si>
  <si>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</si>
  <si>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</si>
  <si>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</si>
  <si>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</si>
  <si>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</si>
  <si>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</si>
  <si>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</si>
  <si>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</si>
  <si>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</si>
  <si>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</si>
  <si>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</si>
  <si>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</si>
  <si>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</si>
  <si>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</si>
  <si>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</si>
  <si>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</si>
  <si>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</si>
  <si>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</si>
  <si>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</si>
  <si>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</si>
  <si>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</si>
  <si>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</si>
  <si>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</si>
  <si>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</si>
  <si>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</si>
  <si>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</si>
  <si>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</si>
  <si>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</si>
  <si>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</si>
  <si>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</si>
  <si>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</si>
  <si>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</si>
  <si>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</si>
  <si>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</si>
  <si>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</si>
  <si>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</si>
  <si>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</si>
  <si>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</si>
  <si>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</si>
  <si>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</si>
  <si>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</si>
  <si>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</si>
  <si>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</si>
  <si>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</si>
  <si>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</si>
  <si>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</si>
  <si>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</si>
  <si>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</si>
  <si>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</si>
  <si>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</si>
  <si>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</si>
  <si>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</si>
  <si>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</si>
  <si>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</si>
  <si>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</si>
  <si>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</si>
  <si>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</si>
  <si>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</si>
  <si>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</si>
  <si>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</si>
  <si>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</si>
  <si>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</si>
  <si>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</si>
  <si>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</si>
  <si>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</si>
  <si>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</si>
  <si>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</si>
  <si>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</si>
  <si>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</si>
  <si>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</si>
  <si>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</si>
  <si>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</si>
  <si>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</si>
  <si>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</si>
  <si>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</si>
  <si>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</si>
  <si>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</si>
  <si>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</si>
  <si>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</si>
  <si>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</si>
  <si>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</si>
  <si>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</si>
  <si>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</si>
  <si>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</si>
  <si>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</si>
  <si>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</si>
  <si>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</si>
  <si>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</si>
  <si>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</si>
  <si>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</si>
  <si>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</si>
  <si>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</si>
  <si>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</si>
  <si>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</si>
  <si>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</si>
  <si>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</si>
  <si>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</si>
  <si>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</si>
  <si>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</si>
  <si>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</si>
  <si>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</si>
  <si>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</si>
  <si>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</si>
  <si>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</si>
  <si>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</si>
  <si>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</si>
  <si>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</si>
  <si>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</si>
  <si>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</si>
  <si>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</si>
  <si>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</si>
  <si>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</si>
  <si>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</si>
  <si>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</si>
  <si>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</si>
  <si>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</si>
  <si>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</si>
  <si>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</si>
  <si>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</si>
  <si>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</si>
  <si>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</si>
  <si>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</si>
  <si>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</si>
  <si>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</si>
  <si>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</si>
  <si>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</si>
  <si>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</si>
  <si>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</si>
  <si>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</si>
  <si>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</si>
  <si>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</si>
  <si>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</si>
  <si>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</si>
  <si>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</si>
  <si>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</si>
  <si>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</si>
  <si>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</si>
  <si>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</si>
  <si>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</si>
  <si>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</si>
  <si>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</si>
  <si>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</si>
  <si>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</si>
  <si>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</si>
  <si>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</si>
  <si>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</si>
  <si>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</si>
  <si>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</si>
  <si>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</si>
  <si>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</si>
  <si>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</si>
  <si>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</si>
  <si>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</si>
  <si>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</si>
  <si>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</si>
  <si>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</si>
  <si>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</si>
  <si>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</si>
  <si>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</si>
  <si>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</si>
  <si>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</si>
  <si>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</si>
  <si>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</si>
  <si>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</si>
  <si>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</si>
  <si>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</si>
  <si>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</si>
  <si>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</si>
  <si>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</si>
  <si>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</si>
  <si>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</si>
  <si>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</si>
  <si>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</si>
  <si>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</si>
  <si>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</si>
  <si>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</si>
  <si>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</si>
  <si>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</si>
  <si>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</si>
  <si>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</si>
  <si>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</si>
  <si>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</si>
  <si>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</si>
  <si>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</si>
  <si>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</si>
  <si>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</si>
  <si>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</si>
  <si>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</si>
  <si>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</si>
  <si>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</si>
  <si>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</si>
  <si>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</si>
  <si>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</si>
  <si>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</si>
  <si>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</si>
  <si>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</si>
  <si>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</si>
  <si>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</si>
  <si>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</si>
  <si>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</si>
  <si>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</si>
  <si>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</si>
  <si>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</si>
  <si>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</si>
  <si>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</si>
  <si>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</si>
  <si>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</si>
  <si>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</si>
  <si>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</si>
  <si>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</si>
  <si>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</si>
  <si>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</si>
  <si>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</si>
  <si>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</si>
  <si>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</si>
  <si>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</si>
  <si>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</si>
  <si>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</si>
  <si>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</si>
  <si>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</si>
  <si>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</si>
  <si>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</si>
  <si>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</si>
  <si>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</si>
  <si>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</si>
  <si>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</si>
  <si>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</si>
  <si>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</si>
  <si>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</si>
  <si>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</si>
  <si>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</si>
  <si>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</si>
  <si>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</si>
  <si>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</si>
  <si>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</si>
  <si>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</si>
  <si>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</si>
  <si>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</si>
  <si>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</si>
  <si>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</si>
  <si>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</si>
  <si>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</si>
  <si>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</si>
  <si>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</si>
  <si>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</si>
  <si>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</si>
  <si>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</si>
  <si>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</si>
  <si>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</si>
  <si>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</si>
  <si>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</si>
  <si>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</si>
  <si>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</si>
  <si>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</si>
  <si>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</si>
  <si>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</si>
  <si>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</si>
  <si>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</si>
  <si>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</si>
  <si>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</si>
  <si>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</si>
  <si>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</si>
  <si>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</si>
  <si>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</si>
  <si>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</si>
  <si>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</si>
  <si>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</si>
  <si>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</si>
  <si>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</si>
  <si>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</si>
  <si>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</si>
  <si>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</si>
  <si>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</si>
  <si>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</si>
  <si>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</si>
  <si>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</si>
  <si>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</si>
  <si>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</si>
  <si>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</si>
  <si>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</si>
  <si>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</si>
  <si>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</si>
  <si>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</si>
  <si>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</si>
  <si>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</si>
  <si>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</si>
  <si>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</si>
  <si>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</si>
  <si>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</si>
  <si>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</si>
  <si>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</si>
  <si>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</si>
  <si>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</si>
  <si>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</si>
  <si>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</si>
  <si>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</si>
  <si>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</si>
  <si>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</si>
  <si>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</si>
  <si>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</si>
  <si>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</si>
  <si>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</si>
  <si>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</si>
  <si>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</si>
  <si>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</si>
  <si>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</si>
  <si>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</si>
  <si>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</si>
  <si>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</si>
  <si>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</si>
  <si>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</si>
  <si>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</si>
  <si>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</si>
  <si>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</si>
  <si>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</si>
  <si>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</si>
  <si>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</si>
  <si>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</si>
  <si>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</si>
  <si>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</si>
  <si>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</si>
  <si>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</si>
  <si>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</si>
  <si>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</si>
  <si>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</si>
  <si>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</si>
  <si>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</si>
  <si>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</si>
  <si>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</si>
  <si>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</si>
  <si>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</si>
  <si>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</si>
  <si>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</si>
  <si>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</si>
  <si>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</si>
  <si>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</si>
  <si>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</si>
  <si>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</si>
  <si>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</si>
  <si>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</si>
  <si>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</si>
  <si>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</si>
  <si>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</si>
  <si>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</si>
  <si>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</si>
  <si>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</si>
  <si>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</si>
  <si>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</si>
  <si>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</si>
  <si>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</si>
  <si>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</si>
  <si>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</si>
  <si>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</si>
  <si>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</si>
  <si>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</si>
  <si>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</si>
  <si>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</si>
  <si>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</si>
  <si>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</si>
  <si>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</si>
  <si>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</si>
  <si>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</si>
  <si>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</si>
  <si>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</si>
  <si>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</si>
  <si>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</si>
  <si>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</si>
  <si>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</si>
  <si>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</si>
  <si>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</si>
  <si>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</si>
  <si>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</si>
  <si>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</si>
  <si>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</si>
  <si>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</si>
  <si>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</si>
  <si>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</si>
  <si>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</si>
  <si>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</si>
  <si>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</si>
  <si>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</si>
  <si>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</si>
  <si>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</si>
  <si>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</si>
  <si>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</si>
  <si>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</si>
  <si>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</si>
  <si>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</si>
  <si>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</si>
  <si>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</si>
  <si>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</si>
  <si>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</si>
  <si>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</si>
  <si>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</si>
  <si>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</si>
  <si>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</si>
  <si>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</si>
  <si>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</si>
  <si>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</si>
  <si>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</si>
  <si>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</si>
  <si>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</si>
  <si>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</si>
  <si>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</si>
  <si>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</si>
  <si>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</si>
  <si>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</si>
  <si>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</si>
  <si>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</si>
  <si>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</si>
  <si>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</si>
  <si>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</si>
  <si>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</si>
  <si>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</si>
  <si>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</si>
  <si>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</si>
  <si>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</si>
  <si>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</si>
  <si>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</si>
  <si>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</si>
  <si>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</si>
  <si>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</si>
  <si>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</si>
  <si>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</si>
  <si>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</si>
  <si>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</si>
  <si>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</si>
  <si>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</si>
  <si>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</si>
  <si>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</si>
  <si>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</si>
  <si>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</si>
  <si>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</si>
  <si>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</si>
  <si>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</si>
  <si>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</si>
  <si>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</si>
  <si>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</si>
  <si>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</si>
  <si>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</si>
  <si>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</si>
  <si>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</si>
  <si>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</si>
  <si>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</si>
  <si>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</si>
  <si>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</si>
  <si>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</si>
  <si>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</si>
  <si>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</si>
  <si>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</si>
  <si>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</si>
  <si>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</si>
  <si>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</si>
  <si>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</si>
  <si>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</si>
  <si>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</si>
  <si>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</si>
  <si>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</si>
  <si>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</si>
  <si>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</si>
  <si>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</si>
  <si>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</si>
  <si>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</si>
  <si>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</si>
  <si>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</si>
  <si>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</si>
  <si>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</si>
  <si>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</si>
  <si>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</si>
  <si>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</si>
  <si>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</si>
  <si>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</si>
  <si>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</si>
  <si>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</si>
  <si>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</si>
  <si>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</si>
  <si>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</si>
  <si>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</si>
  <si>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</si>
  <si>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</si>
  <si>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</si>
  <si>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</si>
  <si>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</si>
  <si>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</si>
  <si>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</si>
  <si>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</si>
  <si>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</si>
  <si>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</si>
  <si>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</si>
  <si>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</si>
  <si>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</si>
  <si>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</si>
  <si>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</si>
  <si>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</si>
  <si>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</si>
  <si>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</si>
  <si>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</si>
  <si>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</si>
  <si>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</si>
  <si>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</si>
  <si>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</si>
  <si>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</si>
  <si>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</si>
  <si>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</si>
  <si>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</si>
  <si>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</si>
  <si>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</si>
  <si>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</si>
  <si>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</si>
  <si>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</si>
  <si>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</si>
  <si>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</si>
  <si>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</si>
  <si>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</si>
  <si>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</si>
  <si>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</si>
  <si>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</si>
  <si>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</si>
  <si>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</si>
  <si>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</si>
  <si>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</si>
  <si>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</si>
  <si>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</si>
  <si>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</si>
  <si>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</si>
  <si>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</si>
  <si>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</si>
  <si>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</si>
  <si>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</si>
  <si>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</si>
  <si>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</si>
  <si>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</si>
  <si>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</si>
  <si>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</si>
  <si>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※色付きセルには計算式が入力されている</t>
    <rPh sb="1" eb="3">
      <t>イロツ</t>
    </rPh>
    <rPh sb="8" eb="11">
      <t>ケイサンシキ</t>
    </rPh>
    <rPh sb="12" eb="14">
      <t>ニュウリョク</t>
    </rPh>
    <phoneticPr fontId="6"/>
  </si>
  <si>
    <t>※黄色着色セルはチェックボックスに該当するセル</t>
    <rPh sb="1" eb="3">
      <t>キイロ</t>
    </rPh>
    <rPh sb="3" eb="5">
      <t>チャクショク</t>
    </rPh>
    <rPh sb="17" eb="19">
      <t>ガイトウ</t>
    </rPh>
    <phoneticPr fontId="6"/>
  </si>
  <si>
    <t>別紙様式３－１ 介護職員等処遇改善加算等 実績報告書（令和６年度）（集計シート）</t>
    <rPh sb="34" eb="36">
      <t>シュウケイ</t>
    </rPh>
    <phoneticPr fontId="88"/>
  </si>
  <si>
    <t>２実績報告について</t>
    <rPh sb="1" eb="3">
      <t>ジッセキ</t>
    </rPh>
    <rPh sb="3" eb="5">
      <t>ホウコク</t>
    </rPh>
    <phoneticPr fontId="6"/>
  </si>
  <si>
    <t>３　介護職員等処遇改善加算の要件について</t>
    <rPh sb="2" eb="13">
      <t>カイゴショクイントウショグウカイゼンカサン</t>
    </rPh>
    <rPh sb="14" eb="16">
      <t>ヨウケン</t>
    </rPh>
    <phoneticPr fontId="6"/>
  </si>
  <si>
    <t>検索key</t>
    <rPh sb="0" eb="2">
      <t>ケンサク</t>
    </rPh>
    <phoneticPr fontId="88"/>
  </si>
  <si>
    <t>基本情報</t>
    <rPh sb="0" eb="2">
      <t>キホン</t>
    </rPh>
    <rPh sb="2" eb="4">
      <t>ジョウホウ</t>
    </rPh>
    <phoneticPr fontId="88"/>
  </si>
  <si>
    <t>（１）加算額以上の賃金改善について（全体）</t>
    <rPh sb="3" eb="5">
      <t>カサン</t>
    </rPh>
    <rPh sb="5" eb="6">
      <t>ガク</t>
    </rPh>
    <rPh sb="6" eb="8">
      <t>イジョウ</t>
    </rPh>
    <rPh sb="9" eb="11">
      <t>チンギン</t>
    </rPh>
    <rPh sb="11" eb="13">
      <t>カイゼン</t>
    </rPh>
    <rPh sb="18" eb="20">
      <t>ゼンタイ</t>
    </rPh>
    <phoneticPr fontId="88"/>
  </si>
  <si>
    <t>（２）加算以外の部分で賃金水準を下げないことについて</t>
    <phoneticPr fontId="92"/>
  </si>
  <si>
    <t>（３）令和５年度の独自の賃金改善（処遇改善加算等の配分以外の独自の賃金額）</t>
    <phoneticPr fontId="6"/>
  </si>
  <si>
    <t>（１）月額賃金改善要件Ⅱ（旧ベア加算相当の2/3以上の新規の月額賃金改善）　【新加算Ⅰ～Ⅳ】
※新加算Ⅰ～Ⅳを算定するまで旧ベア加算又は新加算Ⅴ⑵・⑷・⑺・⑼・⒀を算定していなかった事</t>
    <phoneticPr fontId="6"/>
  </si>
  <si>
    <t>（２）月額賃金改善要件Ⅲ【旧ベア加算】※４・5月分のみ</t>
    <rPh sb="3" eb="5">
      <t>ゲツガク</t>
    </rPh>
    <rPh sb="5" eb="7">
      <t>チンギン</t>
    </rPh>
    <rPh sb="7" eb="9">
      <t>カイゼン</t>
    </rPh>
    <rPh sb="9" eb="11">
      <t>ヨウケン</t>
    </rPh>
    <rPh sb="13" eb="14">
      <t>キュウ</t>
    </rPh>
    <rPh sb="16" eb="18">
      <t>カサン</t>
    </rPh>
    <rPh sb="23" eb="24">
      <t>ガツ</t>
    </rPh>
    <rPh sb="24" eb="25">
      <t>ブン</t>
    </rPh>
    <phoneticPr fontId="92"/>
  </si>
  <si>
    <t>（３）キャリアパス要件Ⅰ・Ⅱ</t>
    <phoneticPr fontId="6"/>
  </si>
  <si>
    <t>（４）キャリアパス要件Ⅲ　</t>
  </si>
  <si>
    <t>（５）キャリアパス要件Ⅳ（改善後の賃金要件）　</t>
    <phoneticPr fontId="6"/>
  </si>
  <si>
    <t>（７）その他（指定権者に対する特段の連絡事項等がある場合等については、以下の欄に記載すること。）</t>
    <rPh sb="5" eb="6">
      <t>ホカ</t>
    </rPh>
    <phoneticPr fontId="6"/>
  </si>
  <si>
    <r>
      <t xml:space="preserve">署名
</t>
    </r>
    <r>
      <rPr>
        <sz val="12"/>
        <color theme="1"/>
        <rFont val="ＭＳ Ｐゴシック"/>
        <family val="3"/>
        <charset val="128"/>
        <scheme val="minor"/>
      </rPr>
      <t>判定式</t>
    </r>
    <rPh sb="0" eb="2">
      <t>ショメイ</t>
    </rPh>
    <rPh sb="3" eb="5">
      <t>ハンテイ</t>
    </rPh>
    <rPh sb="5" eb="6">
      <t>シキ</t>
    </rPh>
    <phoneticPr fontId="6"/>
  </si>
  <si>
    <t>管理用
②+③</t>
    <rPh sb="0" eb="2">
      <t>カンリ</t>
    </rPh>
    <rPh sb="2" eb="3">
      <t>ヨウ</t>
    </rPh>
    <phoneticPr fontId="88"/>
  </si>
  <si>
    <t>県番号
➀</t>
    <rPh sb="0" eb="1">
      <t>ケン</t>
    </rPh>
    <rPh sb="1" eb="3">
      <t>バンゴウ</t>
    </rPh>
    <phoneticPr fontId="88"/>
  </si>
  <si>
    <t>圏域名
②</t>
    <rPh sb="0" eb="2">
      <t>ケンイキ</t>
    </rPh>
    <rPh sb="2" eb="3">
      <t>メイ</t>
    </rPh>
    <phoneticPr fontId="6"/>
  </si>
  <si>
    <t>圏域番号
③</t>
    <rPh sb="0" eb="2">
      <t>ケンイキ</t>
    </rPh>
    <rPh sb="2" eb="4">
      <t>バンゴウ</t>
    </rPh>
    <phoneticPr fontId="88"/>
  </si>
  <si>
    <t>法人名
④</t>
    <rPh sb="0" eb="1">
      <t>ホウ</t>
    </rPh>
    <rPh sb="1" eb="2">
      <t>ジン</t>
    </rPh>
    <rPh sb="2" eb="3">
      <t>メイ</t>
    </rPh>
    <phoneticPr fontId="6"/>
  </si>
  <si>
    <t>算定した加算の合計</t>
    <rPh sb="0" eb="2">
      <t>サンテイ</t>
    </rPh>
    <rPh sb="4" eb="6">
      <t>カサン</t>
    </rPh>
    <rPh sb="7" eb="9">
      <t>ゴウケイ</t>
    </rPh>
    <phoneticPr fontId="88"/>
  </si>
  <si>
    <t>令和５年度と比較した令和６年度の増加分</t>
  </si>
  <si>
    <t>①令和６年度の加算の影響を除いた賃金額</t>
    <phoneticPr fontId="6"/>
  </si>
  <si>
    <t xml:space="preserve">
判定結果</t>
    <rPh sb="1" eb="3">
      <t>ハンテイ</t>
    </rPh>
    <rPh sb="3" eb="5">
      <t>ケッカ</t>
    </rPh>
    <phoneticPr fontId="88"/>
  </si>
  <si>
    <t>②令和５年度の加算及び独自の賃金改善の影響を除いた賃金額（①の額は②の額を下回らないこと）</t>
    <phoneticPr fontId="6"/>
  </si>
  <si>
    <t>独自の賃金改善の具体的な取組内容</t>
    <phoneticPr fontId="6"/>
  </si>
  <si>
    <t>独自の賃金改善額の算定根拠</t>
    <phoneticPr fontId="6"/>
  </si>
  <si>
    <t>①新加算への移行に伴い、新たに増加する旧ベースアップ等加算相当の額</t>
    <phoneticPr fontId="6"/>
  </si>
  <si>
    <t>②新たに増加する旧ベースアップ等加算相当を原資として実施する新たな賃金改善額（①の額以上となること）</t>
    <phoneticPr fontId="6"/>
  </si>
  <si>
    <t>！旧ベースアップ等加算相当の加算額の2/3以上の新規の月額賃金改善を行っているか。</t>
    <phoneticPr fontId="6"/>
  </si>
  <si>
    <t>【令和５年度もベア加算を算定しており、令和６年度も同様の賃金改善を継続しました】</t>
    <phoneticPr fontId="6"/>
  </si>
  <si>
    <t>【令和６年４月・５月に新規にベースアップ等加算を算定する場合】</t>
  </si>
  <si>
    <t>判定結果
※AT列が○なら、AU列、AV列が×でも可</t>
    <rPh sb="0" eb="2">
      <t>ハンテイ</t>
    </rPh>
    <rPh sb="2" eb="4">
      <t>ケッカ</t>
    </rPh>
    <rPh sb="8" eb="9">
      <t>レツ</t>
    </rPh>
    <rPh sb="16" eb="17">
      <t>レツ</t>
    </rPh>
    <rPh sb="20" eb="21">
      <t>レツ</t>
    </rPh>
    <rPh sb="25" eb="26">
      <t>カ</t>
    </rPh>
    <phoneticPr fontId="6"/>
  </si>
  <si>
    <t>判定結果
※AY列が○なら、AZ列が×でも可</t>
    <rPh sb="8" eb="9">
      <t>レツ</t>
    </rPh>
    <phoneticPr fontId="6"/>
  </si>
  <si>
    <t>判定結果</t>
    <rPh sb="0" eb="4">
      <t>ハンテイケッカ</t>
    </rPh>
    <phoneticPr fontId="6"/>
  </si>
  <si>
    <t>【新加算Ⅰ・Ⅱ、Ⅴ⑴～⑺・⑼・⑽・⑿及び旧特定Ⅰ・Ⅱを算定しない】</t>
    <phoneticPr fontId="6"/>
  </si>
  <si>
    <t>【新加算Ⅰ・Ⅱ、Ⅴ⑴～⑺・⑼・⑽・⑿又は旧特定Ⅰ・Ⅱを算定する】</t>
  </si>
  <si>
    <t>職場環境改善等要件を満たしているか</t>
    <rPh sb="0" eb="6">
      <t>ショクバカンキョウカイゼン</t>
    </rPh>
    <rPh sb="6" eb="7">
      <t>トウ</t>
    </rPh>
    <rPh sb="7" eb="9">
      <t>ヨウケン</t>
    </rPh>
    <rPh sb="10" eb="11">
      <t>ミ</t>
    </rPh>
    <phoneticPr fontId="6"/>
  </si>
  <si>
    <t>入職促進に向けた取組</t>
  </si>
  <si>
    <t>両立支援・多様な働き方の推進</t>
  </si>
  <si>
    <t>腰痛を含む心身の健康管理</t>
  </si>
  <si>
    <t>生産性向上のための業務改善の取組</t>
  </si>
  <si>
    <t>やりがい・働きがいの醸成</t>
  </si>
  <si>
    <t>①令和6年度の加算額</t>
  </si>
  <si>
    <t>②令和６年度に賃金改善が必要な額（a-c）</t>
    <rPh sb="1" eb="3">
      <t>レイワ</t>
    </rPh>
    <rPh sb="4" eb="5">
      <t>ネン</t>
    </rPh>
    <rPh sb="5" eb="6">
      <t>ド</t>
    </rPh>
    <rPh sb="7" eb="9">
      <t>チンギン</t>
    </rPh>
    <rPh sb="9" eb="11">
      <t>カイゼン</t>
    </rPh>
    <rPh sb="12" eb="14">
      <t>ヒツヨウ</t>
    </rPh>
    <rPh sb="15" eb="16">
      <t>ガク</t>
    </rPh>
    <phoneticPr fontId="6"/>
  </si>
  <si>
    <t>③令和6年度の賃金改善額（②の額以上となること）</t>
    <rPh sb="1" eb="3">
      <t>レイワ</t>
    </rPh>
    <rPh sb="4" eb="5">
      <t>ネン</t>
    </rPh>
    <rPh sb="5" eb="6">
      <t>ド</t>
    </rPh>
    <rPh sb="7" eb="9">
      <t>チンギン</t>
    </rPh>
    <rPh sb="9" eb="11">
      <t>カイゼン</t>
    </rPh>
    <rPh sb="11" eb="12">
      <t>ガク</t>
    </rPh>
    <rPh sb="15" eb="16">
      <t>ガク</t>
    </rPh>
    <rPh sb="16" eb="18">
      <t>イジョウ</t>
    </rPh>
    <phoneticPr fontId="6"/>
  </si>
  <si>
    <t>④令和５年度と比較して令和６年度に増加する加算額（繰越分を除く。）（b - c）</t>
    <phoneticPr fontId="6"/>
  </si>
  <si>
    <t>⑤令和６年度に④を原資として行う新たな賃金改善額（ベースアップ（基本給及び決まって毎月支払われる手当の一律の引上げ）によるもの）</t>
    <phoneticPr fontId="6"/>
  </si>
  <si>
    <t>⑥⑤以外で、その他の手当、一時金等による新たな賃金改善の額</t>
    <phoneticPr fontId="6"/>
  </si>
  <si>
    <t>⑦新たな賃金改善額の合計（g + h）</t>
    <phoneticPr fontId="6"/>
  </si>
  <si>
    <t>⑧ベースアップの実施</t>
    <phoneticPr fontId="6"/>
  </si>
  <si>
    <t>実施していない場合やむを得ない事情</t>
    <rPh sb="0" eb="2">
      <t>ジッシ</t>
    </rPh>
    <rPh sb="7" eb="9">
      <t>バアイ</t>
    </rPh>
    <rPh sb="12" eb="13">
      <t>エ</t>
    </rPh>
    <rPh sb="15" eb="17">
      <t>ジジョウ</t>
    </rPh>
    <phoneticPr fontId="6"/>
  </si>
  <si>
    <t>（ア）令和６年度の賃金の総額</t>
    <phoneticPr fontId="6"/>
  </si>
  <si>
    <t>（イ）令和６年度の賃金改善額（再掲）</t>
    <phoneticPr fontId="6"/>
  </si>
  <si>
    <t>（ウ）令和６年４・５月分の処遇改善支援補助金 の総額</t>
    <phoneticPr fontId="6"/>
  </si>
  <si>
    <t>(ア)令和５年度の賃金の総額</t>
  </si>
  <si>
    <t>(イ)令和５年度の旧処遇改善加算の総額</t>
    <phoneticPr fontId="6"/>
  </si>
  <si>
    <t>(ウ)令和５年度の旧特定加算の総額</t>
  </si>
  <si>
    <t>(エ)令和５年度の旧ベースアップ等加算の総額</t>
    <phoneticPr fontId="6"/>
  </si>
  <si>
    <t>(オ)令和６年２・３月分の処遇改善支援補助金
     の総額</t>
    <phoneticPr fontId="6"/>
  </si>
  <si>
    <t>(カ)令和５年度の各介護サービス事業者等の
     独自の賃金改善額</t>
    <phoneticPr fontId="6"/>
  </si>
  <si>
    <t>うち、ベースアップ等（基本給又は毎月決まって支払われる手当の引上げ）による賃金改善の額（総額）</t>
    <phoneticPr fontId="6"/>
  </si>
  <si>
    <t>①新規に算定した旧ベースアップ等加算の額</t>
  </si>
  <si>
    <t>②旧ベースアップ等加算による賃金改善の額（ⅰ・ⅱの合計）</t>
    <phoneticPr fontId="6"/>
  </si>
  <si>
    <t>キャリアパス要件Ⅰ（任用要件・賃金体系の整備等）　</t>
    <phoneticPr fontId="6"/>
  </si>
  <si>
    <t>キャリアパス要件Ⅱ（研修の実施等）　</t>
    <phoneticPr fontId="6"/>
  </si>
  <si>
    <t>資質向上のための計画に沿って、研修機会の提供又は技術指導等を実施するとともに、介護職員の能力評価を行う。　※当該取組の内容について以下に記載すること</t>
  </si>
  <si>
    <t>資格取得のための支援の実施※当該取組の内容について以下に記載すること</t>
    <phoneticPr fontId="6"/>
  </si>
  <si>
    <t>キャリアパス要件Ⅲ（昇給の仕組みの整備等）</t>
    <phoneticPr fontId="6"/>
  </si>
  <si>
    <t>小規模事業所等で加算額全体が少額であるため。</t>
    <phoneticPr fontId="6"/>
  </si>
  <si>
    <t>職員全体の賃金水準が低く、直ちに月額平均８万円等まで賃金を引き上げることが困難であるため。</t>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</si>
  <si>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phoneticPr fontId="6"/>
  </si>
  <si>
    <t>その他</t>
    <phoneticPr fontId="6"/>
  </si>
  <si>
    <t>法人や事業所の経営理念やケア方針・人材育成方針、その実現のための施策・仕組みなどの明確化</t>
  </si>
  <si>
    <t>他産業からの転職者、主婦層、中高年齢者等、経験者・有資格者等にこだわらない幅広い採用の仕組みの構築</t>
    <phoneticPr fontId="6"/>
  </si>
  <si>
    <t>職業体験の受入れや地域行事への参加や主催等による職業魅力度向上の取組の実施</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</si>
  <si>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</si>
  <si>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</si>
  <si>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</si>
  <si>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</si>
  <si>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</si>
  <si>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</si>
  <si>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</si>
  <si>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</si>
  <si>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</si>
  <si>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</si>
  <si>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</si>
  <si>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</si>
  <si>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</si>
  <si>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</si>
  <si>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t>
  </si>
  <si>
    <t>業務手順書の作成や、記録・報告様式の工夫等による情報共有や作業負担の軽減</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</si>
  <si>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</si>
  <si>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</si>
  <si>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</si>
  <si>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</si>
  <si>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ⅰ）うち、令和5年度と比較して令和６年度に増加した加算額</t>
    <rPh sb="5" eb="7">
      <t>レイワ</t>
    </rPh>
    <rPh sb="8" eb="9">
      <t>ネン</t>
    </rPh>
    <rPh sb="9" eb="10">
      <t>ド</t>
    </rPh>
    <rPh sb="11" eb="13">
      <t>ヒカク</t>
    </rPh>
    <rPh sb="15" eb="17">
      <t>レイワ</t>
    </rPh>
    <rPh sb="18" eb="19">
      <t>ネン</t>
    </rPh>
    <rPh sb="19" eb="20">
      <t>ド</t>
    </rPh>
    <rPh sb="21" eb="23">
      <t>ゾウカ</t>
    </rPh>
    <rPh sb="25" eb="27">
      <t>カサン</t>
    </rPh>
    <rPh sb="27" eb="28">
      <t>ガク</t>
    </rPh>
    <phoneticPr fontId="6"/>
  </si>
  <si>
    <t>その他の職員</t>
    <phoneticPr fontId="6"/>
  </si>
  <si>
    <t>理由</t>
    <rPh sb="0" eb="2">
      <t>リユウ</t>
    </rPh>
    <phoneticPr fontId="6"/>
  </si>
  <si>
    <t>ア　うち、令和7年度の賃金改善にあてるために繰り越す部分の額</t>
    <rPh sb="5" eb="7">
      <t>レイワ</t>
    </rPh>
    <rPh sb="8" eb="9">
      <t>ネン</t>
    </rPh>
    <rPh sb="9" eb="10">
      <t>ド</t>
    </rPh>
    <rPh sb="11" eb="13">
      <t>チンギン</t>
    </rPh>
    <rPh sb="13" eb="15">
      <t>カイゼン</t>
    </rPh>
    <rPh sb="22" eb="23">
      <t>ク</t>
    </rPh>
    <rPh sb="24" eb="25">
      <t>コ</t>
    </rPh>
    <rPh sb="26" eb="28">
      <t>ブブン</t>
    </rPh>
    <rPh sb="29" eb="30">
      <t>ガク</t>
    </rPh>
    <phoneticPr fontId="6"/>
  </si>
  <si>
    <t>ⅰ）旧ベースアップ等加算による賃金改善の見込額</t>
    <phoneticPr fontId="6"/>
  </si>
  <si>
    <t>うち、ベースアップ等（基本給又は毎月決まって支払われる手当の引上げ）による賃金改善額</t>
    <phoneticPr fontId="6"/>
  </si>
  <si>
    <t>判定結果</t>
    <rPh sb="0" eb="2">
      <t>ハンテイ</t>
    </rPh>
    <rPh sb="2" eb="4">
      <t>ケッカ</t>
    </rPh>
    <phoneticPr fontId="6"/>
  </si>
  <si>
    <t>ⅱ）旧ベースアップ等加算による賃金改善の見込額</t>
    <phoneticPr fontId="6"/>
  </si>
  <si>
    <t>うち、ベースアップ等（基本給又は毎月決まって支払われる手当の引上げ）による賃金改善</t>
    <phoneticPr fontId="6"/>
  </si>
  <si>
    <t>判定結果</t>
    <rPh sb="0" eb="2">
      <t>ハンテイ</t>
    </rPh>
    <rPh sb="2" eb="4">
      <t>ケッカ</t>
    </rPh>
    <phoneticPr fontId="88"/>
  </si>
  <si>
    <t>別紙様式３－２ 個票（令和６年４・５月分）</t>
    <phoneticPr fontId="88"/>
  </si>
  <si>
    <t>指定権者名</t>
    <rPh sb="0" eb="2">
      <t>シテイ</t>
    </rPh>
    <rPh sb="2" eb="3">
      <t>ケン</t>
    </rPh>
    <rPh sb="3" eb="4">
      <t>シャ</t>
    </rPh>
    <rPh sb="4" eb="5">
      <t>メイ</t>
    </rPh>
    <phoneticPr fontId="6"/>
  </si>
  <si>
    <t>（参考）令和５年度</t>
    <rPh sb="1" eb="3">
      <t>サンコウ</t>
    </rPh>
    <rPh sb="4" eb="6">
      <t>レイワ</t>
    </rPh>
    <rPh sb="7" eb="8">
      <t>ネン</t>
    </rPh>
    <rPh sb="8" eb="9">
      <t>ド</t>
    </rPh>
    <phoneticPr fontId="6"/>
  </si>
  <si>
    <t>令和６年度（令和６年４・5月分）</t>
    <rPh sb="0" eb="2">
      <t>レイワ</t>
    </rPh>
    <rPh sb="3" eb="4">
      <t>ネン</t>
    </rPh>
    <rPh sb="4" eb="5">
      <t>ド</t>
    </rPh>
    <rPh sb="6" eb="8">
      <t>レイワ</t>
    </rPh>
    <rPh sb="9" eb="10">
      <t>ネン</t>
    </rPh>
    <rPh sb="13" eb="14">
      <t>ガツ</t>
    </rPh>
    <rPh sb="14" eb="15">
      <t>ブン</t>
    </rPh>
    <phoneticPr fontId="6"/>
  </si>
  <si>
    <t>市町村</t>
    <rPh sb="0" eb="3">
      <t>シチョウソン</t>
    </rPh>
    <phoneticPr fontId="6"/>
  </si>
  <si>
    <t>旧特定加算</t>
    <rPh sb="0" eb="1">
      <t>キュウ</t>
    </rPh>
    <rPh sb="1" eb="3">
      <t>トクテイ</t>
    </rPh>
    <rPh sb="3" eb="5">
      <t>カサン</t>
    </rPh>
    <phoneticPr fontId="6"/>
  </si>
  <si>
    <t>旧処遇改善加算</t>
  </si>
  <si>
    <t>旧特定加算</t>
    <rPh sb="0" eb="5">
      <t>キュウトクテイカサン</t>
    </rPh>
    <phoneticPr fontId="6"/>
  </si>
  <si>
    <t>旧ベースアップ等加算</t>
    <phoneticPr fontId="6"/>
  </si>
  <si>
    <t>令和６年４・５月の加算の総額［円］</t>
  </si>
  <si>
    <t xml:space="preserve">
（令和５年度の区分と比較）</t>
    <phoneticPr fontId="6"/>
  </si>
  <si>
    <t>令和６年４・５月の加算の総額［円］</t>
    <phoneticPr fontId="6"/>
  </si>
  <si>
    <t>改善後の賃金要件（月平均8万円以上又は年額440万円以上）［円］</t>
    <phoneticPr fontId="6"/>
  </si>
  <si>
    <t>令和６年度に増加した加算額
（令和５年度の区分と比較）</t>
    <phoneticPr fontId="6"/>
  </si>
  <si>
    <t>月額賃金要件Ⅲ</t>
    <phoneticPr fontId="6"/>
  </si>
  <si>
    <t>色セル関数あり</t>
    <rPh sb="0" eb="1">
      <t>イロ</t>
    </rPh>
    <rPh sb="3" eb="5">
      <t>カンスウ</t>
    </rPh>
    <phoneticPr fontId="6"/>
  </si>
  <si>
    <t>別紙様式３－３ 個票（令和６年６月以降分）</t>
    <rPh sb="17" eb="19">
      <t>イコウ</t>
    </rPh>
    <phoneticPr fontId="88"/>
  </si>
  <si>
    <t>介護職員等処遇改善加算</t>
    <rPh sb="0" eb="11">
      <t>カイゴショクイントウショグウカイゼンカサン</t>
    </rPh>
    <phoneticPr fontId="6"/>
  </si>
  <si>
    <t>令和６年度の算定期間①</t>
    <rPh sb="0" eb="2">
      <t>レイワ</t>
    </rPh>
    <rPh sb="3" eb="4">
      <t>ネン</t>
    </rPh>
    <rPh sb="4" eb="5">
      <t>ド</t>
    </rPh>
    <rPh sb="6" eb="8">
      <t>サンテイ</t>
    </rPh>
    <rPh sb="8" eb="10">
      <t>キカン</t>
    </rPh>
    <phoneticPr fontId="6"/>
  </si>
  <si>
    <t>令和６年度に増加した加算額
（令和５年度の加算率と比較</t>
    <phoneticPr fontId="6"/>
  </si>
  <si>
    <t>令和６年度の算定期間②（令和６年度内の区分変更後）</t>
    <phoneticPr fontId="6"/>
  </si>
  <si>
    <t>算定した区分</t>
    <phoneticPr fontId="6"/>
  </si>
  <si>
    <t>加算の総額（円）</t>
    <phoneticPr fontId="6"/>
  </si>
  <si>
    <t>新規に増加する旧ベースアップ等加算相当の新加算の見込額［円］</t>
    <phoneticPr fontId="6"/>
  </si>
  <si>
    <t>月額賃金要件Ⅱ</t>
    <rPh sb="0" eb="2">
      <t>ゲツガク</t>
    </rPh>
    <rPh sb="2" eb="4">
      <t>チンギン</t>
    </rPh>
    <rPh sb="4" eb="6">
      <t>ヨウケン</t>
    </rPh>
    <phoneticPr fontId="6"/>
  </si>
  <si>
    <t>改善後の賃金要件（月額8万円以上又は年額440万円以上）を満たす職員数を記載［人］</t>
    <phoneticPr fontId="6"/>
  </si>
  <si>
    <t>令和６年度内の区分変更後に
算定した加算区分</t>
    <phoneticPr fontId="6"/>
  </si>
  <si>
    <t>加算の総額［円］</t>
    <phoneticPr fontId="6"/>
  </si>
  <si>
    <t>長野県</t>
    <rPh sb="0" eb="3">
      <t>ナガノケン</t>
    </rPh>
    <phoneticPr fontId="4"/>
  </si>
  <si>
    <t>県指定事業所数
（4・5月分）</t>
    <rPh sb="0" eb="1">
      <t>ケン</t>
    </rPh>
    <rPh sb="1" eb="3">
      <t>シテイ</t>
    </rPh>
    <rPh sb="3" eb="6">
      <t>ジギョウショ</t>
    </rPh>
    <rPh sb="6" eb="7">
      <t>スウ</t>
    </rPh>
    <rPh sb="12" eb="14">
      <t>ガツブン</t>
    </rPh>
    <phoneticPr fontId="6"/>
  </si>
  <si>
    <t>県指定事業所数
（６月以降）</t>
    <rPh sb="0" eb="1">
      <t>ケン</t>
    </rPh>
    <rPh sb="1" eb="3">
      <t>シテイ</t>
    </rPh>
    <rPh sb="3" eb="6">
      <t>ジギョウショ</t>
    </rPh>
    <rPh sb="6" eb="7">
      <t>スウ</t>
    </rPh>
    <rPh sb="10" eb="11">
      <t>ガツ</t>
    </rPh>
    <rPh sb="11" eb="13">
      <t>イコウ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</si>
</sst>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20"/>
      <color theme="1"/>
      <name val="ＭＳ Ｐゴシック"/>
      <family val="3"/>
      <charset val="128"/>
      <scheme val="minor"/>
    </font>
    <font>
      <sz val="20"/>
      <name val="ＭＳ Ｐゴシック"/>
      <family val="3"/>
      <charset val="128"/>
    </font>
    <font>
      <sz val="18"/>
      <color theme="1"/>
      <name val="ＭＳ Ｐゴシック"/>
      <family val="3"/>
      <charset val="128"/>
      <scheme val="minor"/>
    </font>
    <font>
      <sz val="6"/>
      <name val="ＭＳ Ｐゴシック"/>
      <family val="2"/>
      <charset val="128"/>
      <scheme val="minor"/>
    </font>
    <font>
      <sz val="18"/>
      <name val="ＭＳ Ｐゴシック"/>
      <family val="3"/>
      <charset val="128"/>
    </font>
    <font>
      <b/>
      <sz val="12"/>
      <color rgb="FFFF0000"/>
      <name val="HGP創英角ﾎﾟｯﾌﾟ体"/>
      <family val="3"/>
      <charset val="128"/>
    </font>
    <font>
      <sz val="10"/>
      <color rgb="FF242424"/>
      <name val="Arial Unicode MS"/>
      <family val="2"/>
    </font>
  </fonts>
  <fills count="4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8">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xf numFmtId="0" fontId="86" fillId="0" borderId="0">
      <alignment vertical="center"/>
    </xf>
  </cellStyleXfs>
  <cellXfs count="131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7" fillId="0" borderId="0" xfId="57" applyFont="1">
      <alignment vertical="center"/>
    </xf>
    <xf numFmtId="0" fontId="87" fillId="0" borderId="0" xfId="57" applyFont="1">
      <alignment vertical="center"/>
    </xf>
    <xf numFmtId="0" fontId="87" fillId="0" borderId="0" xfId="57" applyFont="1" applyAlignment="1">
      <alignment horizontal="center" vertical="center"/>
    </xf>
    <xf numFmtId="0" fontId="86" fillId="0" borderId="0" xfId="57" applyAlignment="1">
      <alignment horizontal="center" vertical="center" shrinkToFit="1"/>
    </xf>
    <xf numFmtId="0" fontId="86" fillId="0" borderId="0" xfId="57" applyAlignment="1">
      <alignment vertical="center" shrinkToFit="1"/>
    </xf>
    <xf numFmtId="182" fontId="86" fillId="0" borderId="0" xfId="0" applyNumberFormat="1" applyFont="1" applyAlignment="1">
      <alignment shrinkToFit="1"/>
    </xf>
    <xf numFmtId="0" fontId="86" fillId="0" borderId="0" xfId="0" applyFont="1" applyAlignment="1"/>
    <xf numFmtId="0" fontId="0" fillId="0" borderId="0" xfId="0" applyAlignment="1"/>
    <xf numFmtId="0" fontId="90" fillId="0" borderId="0" xfId="0" applyFont="1" applyAlignment="1">
      <alignment horizontal="center"/>
    </xf>
    <xf numFmtId="0" fontId="91" fillId="0" borderId="0" xfId="57" applyFont="1" applyAlignment="1">
      <alignment horizontal="center" vertical="top"/>
    </xf>
    <xf numFmtId="0" fontId="91" fillId="5" borderId="5" xfId="57" applyFont="1" applyFill="1" applyBorder="1" applyAlignment="1">
      <alignment vertical="top"/>
    </xf>
    <xf numFmtId="0" fontId="91" fillId="5" borderId="6" xfId="57" applyFont="1" applyFill="1" applyBorder="1" applyAlignment="1">
      <alignment horizontal="center" vertical="top"/>
    </xf>
    <xf numFmtId="0" fontId="91" fillId="5" borderId="6" xfId="57" applyFont="1" applyFill="1" applyBorder="1" applyAlignment="1">
      <alignment vertical="top" shrinkToFit="1"/>
    </xf>
    <xf numFmtId="0" fontId="91" fillId="5" borderId="6" xfId="57" applyFont="1" applyFill="1" applyBorder="1" applyAlignment="1">
      <alignment horizontal="center" vertical="top" shrinkToFit="1"/>
    </xf>
    <xf numFmtId="182" fontId="91" fillId="32" borderId="6" xfId="0" applyNumberFormat="1" applyFont="1" applyFill="1" applyBorder="1" applyAlignment="1" applyProtection="1">
      <alignment horizontal="centerContinuous" vertical="top" wrapText="1" shrinkToFit="1"/>
      <protection locked="0"/>
    </xf>
    <xf numFmtId="182" fontId="91" fillId="0" borderId="0" xfId="0" applyNumberFormat="1" applyFont="1" applyAlignment="1" applyProtection="1">
      <alignment horizontal="center" vertical="center" wrapText="1" shrinkToFit="1"/>
      <protection locked="0"/>
    </xf>
    <xf numFmtId="0" fontId="93" fillId="0" borderId="0" xfId="0" applyFont="1" applyAlignment="1">
      <alignment vertical="top"/>
    </xf>
    <xf numFmtId="0" fontId="17" fillId="0" borderId="0" xfId="57" applyFont="1" applyAlignment="1">
      <alignment horizontal="center" vertical="center"/>
    </xf>
    <xf numFmtId="182" fontId="87" fillId="33" borderId="2" xfId="57" applyNumberFormat="1" applyFont="1" applyFill="1" applyBorder="1" applyAlignment="1">
      <alignment horizontal="centerContinuous" vertical="center" wrapText="1" shrinkToFit="1"/>
    </xf>
    <xf numFmtId="182" fontId="87" fillId="33" borderId="3" xfId="57" applyNumberFormat="1" applyFont="1" applyFill="1" applyBorder="1" applyAlignment="1">
      <alignment horizontal="centerContinuous" vertical="center" wrapText="1" shrinkToFit="1"/>
    </xf>
    <xf numFmtId="182" fontId="87" fillId="33" borderId="4" xfId="57" applyNumberFormat="1" applyFont="1" applyFill="1" applyBorder="1" applyAlignment="1">
      <alignment horizontal="centerContinuous" vertical="center" wrapText="1" shrinkToFit="1"/>
    </xf>
    <xf numFmtId="182" fontId="87" fillId="33" borderId="7" xfId="57" applyNumberFormat="1" applyFont="1" applyFill="1" applyBorder="1" applyAlignment="1">
      <alignment horizontal="centerContinuous" vertical="center" wrapText="1" shrinkToFit="1"/>
    </xf>
    <xf numFmtId="0" fontId="34" fillId="0" borderId="0" xfId="0" applyFont="1" applyAlignment="1"/>
    <xf numFmtId="182" fontId="87" fillId="33" borderId="5" xfId="57" applyNumberFormat="1" applyFont="1" applyFill="1" applyBorder="1" applyAlignment="1">
      <alignment horizontal="centerContinuous" vertical="center" shrinkToFit="1"/>
    </xf>
    <xf numFmtId="182" fontId="87" fillId="34" borderId="37" xfId="0" applyNumberFormat="1" applyFont="1" applyFill="1" applyBorder="1" applyAlignment="1" applyProtection="1">
      <alignment vertical="top" wrapText="1"/>
      <protection locked="0"/>
    </xf>
    <xf numFmtId="182" fontId="87" fillId="36" borderId="37" xfId="0" applyNumberFormat="1" applyFont="1" applyFill="1" applyBorder="1" applyAlignment="1" applyProtection="1">
      <alignment horizontal="center" vertical="center" wrapText="1" shrinkToFit="1"/>
      <protection locked="0"/>
    </xf>
    <xf numFmtId="182" fontId="87" fillId="36" borderId="13" xfId="0" applyNumberFormat="1" applyFont="1" applyFill="1" applyBorder="1" applyAlignment="1" applyProtection="1">
      <alignment horizontal="center" vertical="center" wrapText="1" shrinkToFit="1"/>
      <protection locked="0"/>
    </xf>
    <xf numFmtId="182" fontId="87" fillId="7" borderId="37" xfId="57" applyNumberFormat="1" applyFont="1" applyFill="1" applyBorder="1" applyAlignment="1">
      <alignment vertical="center" wrapText="1" shrinkToFit="1"/>
    </xf>
    <xf numFmtId="0" fontId="87" fillId="7" borderId="37" xfId="0" applyFont="1" applyFill="1" applyBorder="1" applyAlignment="1" applyProtection="1">
      <alignment horizontal="center" vertical="center" wrapText="1" shrinkToFit="1"/>
      <protection locked="0"/>
    </xf>
    <xf numFmtId="0" fontId="87" fillId="7" borderId="13" xfId="0" applyFont="1" applyFill="1" applyBorder="1" applyAlignment="1" applyProtection="1">
      <alignment horizontal="center" vertical="center" wrapText="1" shrinkToFit="1"/>
      <protection locked="0"/>
    </xf>
    <xf numFmtId="182" fontId="87" fillId="33" borderId="37" xfId="57" applyNumberFormat="1" applyFont="1" applyFill="1" applyBorder="1" applyAlignment="1">
      <alignment vertical="center" wrapText="1" shrinkToFit="1"/>
    </xf>
    <xf numFmtId="182" fontId="87" fillId="37" borderId="37" xfId="0" applyNumberFormat="1" applyFont="1" applyFill="1" applyBorder="1" applyAlignment="1" applyProtection="1">
      <alignment horizontal="center" vertical="center" wrapText="1" shrinkToFit="1"/>
      <protection locked="0"/>
    </xf>
    <xf numFmtId="0" fontId="87" fillId="7" borderId="17" xfId="0" applyFont="1" applyFill="1" applyBorder="1" applyAlignment="1" applyProtection="1">
      <alignment horizontal="center" vertical="center" wrapText="1" shrinkToFit="1"/>
      <protection locked="0"/>
    </xf>
    <xf numFmtId="182" fontId="87" fillId="33" borderId="37" xfId="57" applyNumberFormat="1" applyFont="1" applyFill="1" applyBorder="1" applyAlignment="1">
      <alignment horizontal="center" vertical="center" wrapText="1" shrinkToFit="1"/>
    </xf>
    <xf numFmtId="182" fontId="87" fillId="33" borderId="13" xfId="57" applyNumberFormat="1" applyFont="1" applyFill="1" applyBorder="1" applyAlignment="1">
      <alignment horizontal="left" vertical="top" wrapText="1" shrinkToFit="1"/>
    </xf>
    <xf numFmtId="182" fontId="87" fillId="37" borderId="37" xfId="57" applyNumberFormat="1" applyFont="1" applyFill="1" applyBorder="1" applyAlignment="1">
      <alignment horizontal="center" vertical="center" wrapText="1" shrinkToFit="1"/>
    </xf>
    <xf numFmtId="182" fontId="87" fillId="37" borderId="13" xfId="57" applyNumberFormat="1" applyFont="1" applyFill="1" applyBorder="1" applyAlignment="1">
      <alignment horizontal="center" vertical="center" wrapText="1" shrinkToFit="1"/>
    </xf>
    <xf numFmtId="0" fontId="16" fillId="5" borderId="1" xfId="0" applyFont="1" applyFill="1" applyBorder="1">
      <alignment vertical="center"/>
    </xf>
    <xf numFmtId="0" fontId="16" fillId="0" borderId="1" xfId="0" applyFont="1" applyBorder="1">
      <alignment vertical="center"/>
    </xf>
    <xf numFmtId="0" fontId="16" fillId="5" borderId="1" xfId="0" applyFont="1" applyFill="1" applyBorder="1" applyAlignment="1">
      <alignment horizontal="center" vertical="center"/>
    </xf>
    <xf numFmtId="176" fontId="16" fillId="33" borderId="1" xfId="0" applyNumberFormat="1" applyFont="1" applyFill="1" applyBorder="1" applyAlignment="1">
      <alignment horizontal="center" vertical="center" shrinkToFit="1"/>
    </xf>
    <xf numFmtId="179" fontId="16" fillId="33" borderId="1" xfId="5" applyNumberFormat="1" applyFont="1" applyFill="1" applyBorder="1" applyAlignment="1" applyProtection="1">
      <alignment vertical="center" shrinkToFit="1"/>
    </xf>
    <xf numFmtId="0" fontId="16" fillId="7" borderId="1" xfId="0" applyFont="1" applyFill="1" applyBorder="1" applyAlignment="1">
      <alignment horizontal="center" vertical="center"/>
    </xf>
    <xf numFmtId="10" fontId="16" fillId="33" borderId="1" xfId="0" applyNumberFormat="1" applyFont="1" applyFill="1" applyBorder="1" applyAlignment="1">
      <alignment horizontal="center" vertical="center"/>
    </xf>
    <xf numFmtId="0" fontId="16" fillId="33" borderId="1" xfId="0" applyFont="1" applyFill="1" applyBorder="1" applyAlignment="1">
      <alignment horizontal="center" vertical="center" wrapText="1"/>
    </xf>
    <xf numFmtId="176" fontId="16" fillId="34" borderId="1" xfId="0" applyNumberFormat="1" applyFont="1" applyFill="1" applyBorder="1" applyAlignment="1">
      <alignment horizontal="center" vertical="center" shrinkToFit="1"/>
    </xf>
    <xf numFmtId="38" fontId="16" fillId="34" borderId="1" xfId="5" applyFont="1" applyFill="1" applyBorder="1" applyAlignment="1">
      <alignment horizontal="center" vertical="center"/>
    </xf>
    <xf numFmtId="0" fontId="16" fillId="34" borderId="1" xfId="0" applyFont="1" applyFill="1" applyBorder="1" applyAlignment="1">
      <alignment horizontal="center" vertical="center"/>
    </xf>
    <xf numFmtId="38" fontId="16" fillId="35" borderId="1" xfId="5" applyFont="1" applyFill="1" applyBorder="1" applyAlignment="1">
      <alignment horizontal="left" vertical="center" wrapText="1"/>
    </xf>
    <xf numFmtId="38" fontId="16" fillId="36" borderId="1" xfId="5" applyFont="1" applyFill="1" applyBorder="1" applyAlignment="1">
      <alignment horizontal="center" vertical="center"/>
    </xf>
    <xf numFmtId="38" fontId="16" fillId="37" borderId="1" xfId="5" applyFont="1" applyFill="1" applyBorder="1" applyAlignment="1">
      <alignment horizontal="center" vertical="center"/>
    </xf>
    <xf numFmtId="38" fontId="16" fillId="7" borderId="1" xfId="5" applyFont="1" applyFill="1" applyBorder="1" applyAlignment="1">
      <alignment horizontal="center" vertical="center"/>
    </xf>
    <xf numFmtId="0" fontId="16" fillId="31" borderId="1" xfId="0" applyFont="1" applyFill="1" applyBorder="1" applyAlignment="1">
      <alignment horizontal="center" vertical="center"/>
    </xf>
    <xf numFmtId="0" fontId="94" fillId="38" borderId="1" xfId="0" applyFont="1" applyFill="1" applyBorder="1" applyAlignment="1">
      <alignment horizontal="center" vertical="center"/>
    </xf>
    <xf numFmtId="0" fontId="94" fillId="7" borderId="1" xfId="0" applyFont="1" applyFill="1" applyBorder="1" applyAlignment="1">
      <alignment horizontal="center" vertical="center"/>
    </xf>
    <xf numFmtId="0" fontId="16" fillId="36" borderId="1" xfId="0" applyFont="1" applyFill="1" applyBorder="1" applyAlignment="1">
      <alignment horizontal="center" vertical="center"/>
    </xf>
    <xf numFmtId="0" fontId="16" fillId="0" borderId="0" xfId="0" applyFont="1" applyAlignment="1">
      <alignment horizontal="center" vertical="center"/>
    </xf>
    <xf numFmtId="0" fontId="9" fillId="0" borderId="1" xfId="0" applyFont="1" applyBorder="1">
      <alignment vertical="center"/>
    </xf>
    <xf numFmtId="182" fontId="87" fillId="0" borderId="0" xfId="57" applyNumberFormat="1" applyFont="1" applyAlignment="1">
      <alignment vertical="center" wrapText="1" shrinkToFit="1"/>
    </xf>
    <xf numFmtId="182" fontId="87" fillId="0" borderId="0" xfId="0" applyNumberFormat="1" applyFont="1" applyAlignment="1" applyProtection="1">
      <alignment vertical="top" wrapText="1"/>
      <protection locked="0"/>
    </xf>
    <xf numFmtId="182" fontId="0" fillId="0" borderId="0" xfId="0" applyNumberFormat="1">
      <alignment vertical="center"/>
    </xf>
    <xf numFmtId="181" fontId="0" fillId="0" borderId="0" xfId="0" applyNumberFormat="1">
      <alignment vertical="center"/>
    </xf>
    <xf numFmtId="38" fontId="0" fillId="0" borderId="0" xfId="5" applyFont="1">
      <alignment vertical="center"/>
    </xf>
    <xf numFmtId="38" fontId="0" fillId="39" borderId="0" xfId="5" applyFont="1" applyFill="1">
      <alignment vertical="center"/>
    </xf>
    <xf numFmtId="38" fontId="21" fillId="39" borderId="3" xfId="5" applyFont="1" applyFill="1" applyBorder="1" applyAlignment="1">
      <alignment horizontal="center" vertical="center"/>
    </xf>
    <xf numFmtId="38" fontId="21" fillId="2" borderId="1" xfId="5" applyFont="1" applyFill="1" applyBorder="1" applyAlignment="1">
      <alignment horizontal="center" vertical="center"/>
    </xf>
    <xf numFmtId="38" fontId="21" fillId="2" borderId="1" xfId="5" applyFont="1" applyFill="1" applyBorder="1" applyAlignment="1">
      <alignment horizontal="center" vertical="center" wrapText="1"/>
    </xf>
    <xf numFmtId="38" fontId="21" fillId="39" borderId="1" xfId="5" applyFont="1" applyFill="1" applyBorder="1" applyAlignment="1">
      <alignment horizontal="center" vertical="center" wrapText="1"/>
    </xf>
    <xf numFmtId="0" fontId="0" fillId="5" borderId="0" xfId="0" applyFill="1">
      <alignment vertical="center"/>
    </xf>
    <xf numFmtId="0" fontId="95" fillId="40" borderId="0" xfId="0" applyFont="1" applyFill="1" applyAlignment="1">
      <alignment horizontal="right" vertical="center"/>
    </xf>
    <xf numFmtId="0" fontId="0" fillId="0" borderId="0" xfId="0" applyAlignment="1">
      <alignment horizontal="right" vertical="center"/>
    </xf>
    <xf numFmtId="180" fontId="0" fillId="0" borderId="0" xfId="5" applyNumberFormat="1" applyFont="1">
      <alignment vertical="center"/>
    </xf>
    <xf numFmtId="180" fontId="0" fillId="39" borderId="0" xfId="5" applyNumberFormat="1" applyFont="1" applyFill="1">
      <alignment vertical="center"/>
    </xf>
    <xf numFmtId="0" fontId="95" fillId="0" borderId="0" xfId="0" applyFont="1" applyAlignment="1">
      <alignment horizontal="right" vertical="center"/>
    </xf>
    <xf numFmtId="0" fontId="95" fillId="0" borderId="0" xfId="0" applyFont="1">
      <alignment vertical="center"/>
    </xf>
    <xf numFmtId="0" fontId="0" fillId="39" borderId="0" xfId="0" applyFill="1">
      <alignment vertical="center"/>
    </xf>
    <xf numFmtId="38" fontId="21" fillId="39" borderId="1" xfId="5" applyFont="1" applyFill="1" applyBorder="1" applyAlignment="1">
      <alignment vertical="center"/>
    </xf>
    <xf numFmtId="0" fontId="21" fillId="0" borderId="14" xfId="0" applyFont="1" applyBorder="1" applyAlignment="1">
      <alignment vertical="center" wrapText="1"/>
    </xf>
    <xf numFmtId="181" fontId="21" fillId="0" borderId="14" xfId="0" applyNumberFormat="1" applyFont="1" applyBorder="1" applyAlignment="1">
      <alignment vertical="center" wrapText="1"/>
    </xf>
    <xf numFmtId="0" fontId="21" fillId="39" borderId="14" xfId="0" applyFont="1" applyFill="1" applyBorder="1" applyAlignment="1">
      <alignment vertical="center" wrapText="1"/>
    </xf>
    <xf numFmtId="38" fontId="21" fillId="2" borderId="14" xfId="5" applyFont="1" applyFill="1" applyBorder="1" applyAlignment="1">
      <alignment horizontal="center" vertical="center" wrapTex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0" fillId="0" borderId="13"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182" fontId="89" fillId="31" borderId="2" xfId="0" applyNumberFormat="1" applyFont="1" applyFill="1" applyBorder="1" applyAlignment="1">
      <alignment horizontal="center" vertical="top" shrinkToFit="1"/>
    </xf>
    <xf numFmtId="182" fontId="89" fillId="31" borderId="3" xfId="0" applyNumberFormat="1" applyFont="1" applyFill="1" applyBorder="1" applyAlignment="1">
      <alignment horizontal="center" vertical="top" shrinkToFit="1"/>
    </xf>
    <xf numFmtId="182" fontId="89" fillId="31" borderId="4" xfId="0" applyNumberFormat="1" applyFont="1" applyFill="1" applyBorder="1" applyAlignment="1">
      <alignment horizontal="center" vertical="top" shrinkToFit="1"/>
    </xf>
    <xf numFmtId="0" fontId="90" fillId="31" borderId="2" xfId="0" applyFont="1" applyFill="1" applyBorder="1" applyAlignment="1">
      <alignment horizontal="center"/>
    </xf>
    <xf numFmtId="0" fontId="90" fillId="31" borderId="3" xfId="0" applyFont="1" applyFill="1" applyBorder="1" applyAlignment="1">
      <alignment horizontal="center"/>
    </xf>
    <xf numFmtId="0" fontId="90" fillId="31" borderId="4" xfId="0" applyFont="1" applyFill="1" applyBorder="1" applyAlignment="1">
      <alignment horizontal="center"/>
    </xf>
    <xf numFmtId="0" fontId="91" fillId="33" borderId="2" xfId="57" applyFont="1" applyFill="1" applyBorder="1" applyAlignment="1">
      <alignment horizontal="center" vertical="top"/>
    </xf>
    <xf numFmtId="0" fontId="91" fillId="33" borderId="3" xfId="57" applyFont="1" applyFill="1" applyBorder="1" applyAlignment="1">
      <alignment horizontal="center" vertical="top"/>
    </xf>
    <xf numFmtId="0" fontId="91" fillId="33" borderId="4" xfId="57" applyFont="1" applyFill="1" applyBorder="1" applyAlignment="1">
      <alignment horizontal="center" vertical="top"/>
    </xf>
    <xf numFmtId="182" fontId="91" fillId="34" borderId="2" xfId="0" applyNumberFormat="1" applyFont="1" applyFill="1" applyBorder="1" applyAlignment="1" applyProtection="1">
      <alignment horizontal="center" vertical="top" wrapText="1" shrinkToFit="1"/>
      <protection locked="0"/>
    </xf>
    <xf numFmtId="182" fontId="91" fillId="34" borderId="3" xfId="0" applyNumberFormat="1" applyFont="1" applyFill="1" applyBorder="1" applyAlignment="1" applyProtection="1">
      <alignment horizontal="center" vertical="top" wrapText="1" shrinkToFit="1"/>
      <protection locked="0"/>
    </xf>
    <xf numFmtId="182" fontId="91" fillId="34" borderId="4" xfId="0" applyNumberFormat="1" applyFont="1" applyFill="1" applyBorder="1" applyAlignment="1" applyProtection="1">
      <alignment horizontal="center" vertical="top" wrapText="1" shrinkToFit="1"/>
      <protection locked="0"/>
    </xf>
    <xf numFmtId="182" fontId="91" fillId="35" borderId="2" xfId="0" applyNumberFormat="1" applyFont="1" applyFill="1" applyBorder="1" applyAlignment="1" applyProtection="1">
      <alignment horizontal="center" vertical="top" wrapText="1" shrinkToFit="1"/>
      <protection locked="0"/>
    </xf>
    <xf numFmtId="182" fontId="91" fillId="35" borderId="4" xfId="0" applyNumberFormat="1" applyFont="1" applyFill="1" applyBorder="1" applyAlignment="1" applyProtection="1">
      <alignment horizontal="center" vertical="top" wrapText="1" shrinkToFit="1"/>
      <protection locked="0"/>
    </xf>
    <xf numFmtId="182" fontId="91" fillId="36" borderId="2" xfId="0" applyNumberFormat="1" applyFont="1" applyFill="1" applyBorder="1" applyAlignment="1" applyProtection="1">
      <alignment horizontal="center" vertical="top" wrapText="1" shrinkToFit="1"/>
      <protection locked="0"/>
    </xf>
    <xf numFmtId="182" fontId="91" fillId="36" borderId="3" xfId="0" applyNumberFormat="1" applyFont="1" applyFill="1" applyBorder="1" applyAlignment="1" applyProtection="1">
      <alignment horizontal="center" vertical="top" wrapText="1" shrinkToFit="1"/>
      <protection locked="0"/>
    </xf>
    <xf numFmtId="182" fontId="91" fillId="36" borderId="4" xfId="0" applyNumberFormat="1" applyFont="1" applyFill="1" applyBorder="1" applyAlignment="1" applyProtection="1">
      <alignment horizontal="center" vertical="top" wrapText="1" shrinkToFit="1"/>
      <protection locked="0"/>
    </xf>
    <xf numFmtId="182" fontId="91" fillId="37" borderId="2" xfId="0" applyNumberFormat="1" applyFont="1" applyFill="1" applyBorder="1" applyAlignment="1" applyProtection="1">
      <alignment horizontal="center" vertical="top" wrapText="1" shrinkToFit="1"/>
      <protection locked="0"/>
    </xf>
    <xf numFmtId="182" fontId="91" fillId="37" borderId="3" xfId="0" applyNumberFormat="1" applyFont="1" applyFill="1" applyBorder="1" applyAlignment="1" applyProtection="1">
      <alignment horizontal="center" vertical="top" wrapText="1" shrinkToFit="1"/>
      <protection locked="0"/>
    </xf>
    <xf numFmtId="182" fontId="91" fillId="31" borderId="2" xfId="0" applyNumberFormat="1" applyFont="1" applyFill="1" applyBorder="1" applyAlignment="1" applyProtection="1">
      <alignment horizontal="center" vertical="top" wrapText="1" shrinkToFit="1"/>
      <protection locked="0"/>
    </xf>
    <xf numFmtId="182" fontId="91" fillId="31" borderId="3" xfId="0" applyNumberFormat="1" applyFont="1" applyFill="1" applyBorder="1" applyAlignment="1" applyProtection="1">
      <alignment horizontal="center" vertical="top" wrapText="1" shrinkToFit="1"/>
      <protection locked="0"/>
    </xf>
    <xf numFmtId="182" fontId="91" fillId="31" borderId="4" xfId="0" applyNumberFormat="1" applyFont="1" applyFill="1" applyBorder="1" applyAlignment="1" applyProtection="1">
      <alignment horizontal="center" vertical="top" wrapText="1" shrinkToFit="1"/>
      <protection locked="0"/>
    </xf>
    <xf numFmtId="182" fontId="91" fillId="6" borderId="2" xfId="0" applyNumberFormat="1" applyFont="1" applyFill="1" applyBorder="1" applyAlignment="1" applyProtection="1">
      <alignment horizontal="center" vertical="top" wrapText="1" shrinkToFit="1"/>
      <protection locked="0"/>
    </xf>
    <xf numFmtId="182" fontId="91" fillId="6" borderId="4" xfId="0" applyNumberFormat="1" applyFont="1" applyFill="1" applyBorder="1" applyAlignment="1" applyProtection="1">
      <alignment horizontal="center" vertical="top" wrapText="1" shrinkToFit="1"/>
      <protection locked="0"/>
    </xf>
    <xf numFmtId="182" fontId="91" fillId="36" borderId="13" xfId="0" applyNumberFormat="1" applyFont="1" applyFill="1" applyBorder="1" applyAlignment="1" applyProtection="1">
      <alignment horizontal="center" vertical="center" wrapText="1" shrinkToFit="1"/>
      <protection locked="0"/>
    </xf>
    <xf numFmtId="182" fontId="91" fillId="36" borderId="37" xfId="0" applyNumberFormat="1" applyFont="1" applyFill="1" applyBorder="1" applyAlignment="1" applyProtection="1">
      <alignment horizontal="center" vertical="center" wrapText="1" shrinkToFit="1"/>
      <protection locked="0"/>
    </xf>
    <xf numFmtId="182" fontId="87" fillId="34" borderId="5" xfId="0" applyNumberFormat="1" applyFont="1" applyFill="1" applyBorder="1" applyAlignment="1" applyProtection="1">
      <alignment horizontal="center" vertical="center" wrapText="1"/>
      <protection locked="0"/>
    </xf>
    <xf numFmtId="182" fontId="87" fillId="34" borderId="6" xfId="0" applyNumberFormat="1" applyFont="1" applyFill="1" applyBorder="1" applyAlignment="1" applyProtection="1">
      <alignment horizontal="center" vertical="center" wrapText="1"/>
      <protection locked="0"/>
    </xf>
    <xf numFmtId="182" fontId="87" fillId="34" borderId="7" xfId="0" applyNumberFormat="1" applyFont="1" applyFill="1" applyBorder="1" applyAlignment="1" applyProtection="1">
      <alignment horizontal="center" vertical="center" wrapText="1"/>
      <protection locked="0"/>
    </xf>
    <xf numFmtId="182" fontId="87" fillId="34" borderId="13" xfId="57" applyNumberFormat="1" applyFont="1" applyFill="1" applyBorder="1" applyAlignment="1">
      <alignment horizontal="center" vertical="center" wrapText="1" shrinkToFit="1"/>
    </xf>
    <xf numFmtId="182" fontId="87" fillId="34" borderId="37" xfId="57" applyNumberFormat="1" applyFont="1" applyFill="1" applyBorder="1" applyAlignment="1">
      <alignment horizontal="center" vertical="center" wrapText="1" shrinkToFit="1"/>
    </xf>
    <xf numFmtId="0" fontId="87" fillId="34" borderId="13" xfId="0" applyFont="1" applyFill="1" applyBorder="1" applyAlignment="1" applyProtection="1">
      <alignment horizontal="center" vertical="center" wrapText="1"/>
      <protection locked="0"/>
    </xf>
    <xf numFmtId="0" fontId="87" fillId="34" borderId="37" xfId="0" applyFont="1" applyFill="1" applyBorder="1" applyAlignment="1" applyProtection="1">
      <alignment horizontal="center" vertical="center" wrapText="1"/>
      <protection locked="0"/>
    </xf>
    <xf numFmtId="0" fontId="87" fillId="5" borderId="13" xfId="57" applyFont="1" applyFill="1" applyBorder="1" applyAlignment="1">
      <alignment horizontal="center" vertical="center" wrapText="1"/>
    </xf>
    <xf numFmtId="0" fontId="87" fillId="5" borderId="37" xfId="57" applyFont="1" applyFill="1" applyBorder="1" applyAlignment="1">
      <alignment horizontal="center" vertical="center" wrapText="1"/>
    </xf>
    <xf numFmtId="0" fontId="87" fillId="5" borderId="14" xfId="57" applyFont="1" applyFill="1" applyBorder="1" applyAlignment="1">
      <alignment horizontal="center" vertical="center" wrapText="1"/>
    </xf>
    <xf numFmtId="0" fontId="87" fillId="5" borderId="13" xfId="57" applyFont="1" applyFill="1" applyBorder="1" applyAlignment="1">
      <alignment horizontal="center" vertical="center" wrapText="1" shrinkToFit="1"/>
    </xf>
    <xf numFmtId="0" fontId="87" fillId="5" borderId="37" xfId="57" applyFont="1" applyFill="1" applyBorder="1" applyAlignment="1">
      <alignment horizontal="center" vertical="center" wrapText="1" shrinkToFit="1"/>
    </xf>
    <xf numFmtId="0" fontId="87" fillId="5" borderId="14" xfId="57" applyFont="1" applyFill="1" applyBorder="1" applyAlignment="1">
      <alignment horizontal="center" vertical="center" wrapText="1" shrinkToFit="1"/>
    </xf>
    <xf numFmtId="182" fontId="87" fillId="33" borderId="13" xfId="57" applyNumberFormat="1" applyFont="1" applyFill="1" applyBorder="1" applyAlignment="1">
      <alignment horizontal="center" vertical="center" wrapText="1" shrinkToFit="1"/>
    </xf>
    <xf numFmtId="182" fontId="87" fillId="33" borderId="37" xfId="57" applyNumberFormat="1" applyFont="1" applyFill="1" applyBorder="1" applyAlignment="1">
      <alignment horizontal="center" vertical="center" wrapText="1" shrinkToFit="1"/>
    </xf>
    <xf numFmtId="0" fontId="0" fillId="0" borderId="37" xfId="0" applyBorder="1" applyAlignment="1">
      <alignment horizontal="center" vertical="center" wrapText="1" shrinkToFit="1"/>
    </xf>
    <xf numFmtId="182" fontId="87" fillId="7" borderId="13" xfId="57" applyNumberFormat="1" applyFont="1" applyFill="1" applyBorder="1" applyAlignment="1">
      <alignment horizontal="center" vertical="center" wrapText="1" shrinkToFit="1"/>
    </xf>
    <xf numFmtId="182" fontId="87" fillId="7" borderId="37" xfId="57" applyNumberFormat="1" applyFont="1" applyFill="1" applyBorder="1" applyAlignment="1">
      <alignment horizontal="center" vertical="center" wrapText="1" shrinkToFit="1"/>
    </xf>
    <xf numFmtId="0" fontId="87" fillId="33" borderId="13" xfId="57" applyFont="1" applyFill="1" applyBorder="1" applyAlignment="1">
      <alignment horizontal="center" vertical="center" wrapText="1"/>
    </xf>
    <xf numFmtId="0" fontId="87" fillId="33" borderId="37" xfId="57" applyFont="1" applyFill="1" applyBorder="1" applyAlignment="1">
      <alignment horizontal="center" vertical="center" wrapText="1"/>
    </xf>
    <xf numFmtId="182" fontId="91" fillId="7" borderId="2" xfId="0" applyNumberFormat="1" applyFont="1" applyFill="1" applyBorder="1" applyAlignment="1" applyProtection="1">
      <alignment horizontal="center" vertical="center" wrapText="1" shrinkToFit="1"/>
      <protection locked="0"/>
    </xf>
    <xf numFmtId="182" fontId="91" fillId="7" borderId="3" xfId="0" applyNumberFormat="1" applyFont="1" applyFill="1" applyBorder="1" applyAlignment="1" applyProtection="1">
      <alignment horizontal="center" vertical="center" wrapText="1" shrinkToFit="1"/>
      <protection locked="0"/>
    </xf>
    <xf numFmtId="182" fontId="91" fillId="7" borderId="4" xfId="0" applyNumberFormat="1" applyFont="1" applyFill="1" applyBorder="1" applyAlignment="1" applyProtection="1">
      <alignment horizontal="center" vertical="center" wrapText="1" shrinkToFit="1"/>
      <protection locked="0"/>
    </xf>
    <xf numFmtId="0" fontId="87" fillId="7" borderId="5" xfId="0" applyFont="1" applyFill="1" applyBorder="1" applyAlignment="1" applyProtection="1">
      <alignment horizontal="center" vertical="center" wrapText="1" shrinkToFit="1"/>
      <protection locked="0"/>
    </xf>
    <xf numFmtId="0" fontId="87" fillId="7" borderId="7" xfId="0" applyFont="1" applyFill="1" applyBorder="1" applyAlignment="1" applyProtection="1">
      <alignment horizontal="center" vertical="center" wrapText="1" shrinkToFit="1"/>
      <protection locked="0"/>
    </xf>
    <xf numFmtId="0" fontId="87" fillId="7" borderId="2" xfId="0" applyFont="1" applyFill="1" applyBorder="1" applyAlignment="1" applyProtection="1">
      <alignment horizontal="center" vertical="center" wrapText="1" shrinkToFit="1"/>
      <protection locked="0"/>
    </xf>
    <xf numFmtId="0" fontId="87" fillId="7" borderId="3" xfId="0" applyFont="1" applyFill="1" applyBorder="1" applyAlignment="1" applyProtection="1">
      <alignment horizontal="center" vertical="center" wrapText="1" shrinkToFit="1"/>
      <protection locked="0"/>
    </xf>
    <xf numFmtId="0" fontId="87" fillId="7" borderId="4" xfId="0" applyFont="1" applyFill="1" applyBorder="1" applyAlignment="1" applyProtection="1">
      <alignment horizontal="center" vertical="center" wrapText="1" shrinkToFit="1"/>
      <protection locked="0"/>
    </xf>
    <xf numFmtId="182" fontId="87" fillId="38" borderId="13" xfId="0" applyNumberFormat="1" applyFont="1" applyFill="1" applyBorder="1" applyAlignment="1" applyProtection="1">
      <alignment horizontal="center" vertical="center" wrapText="1" shrinkToFit="1"/>
      <protection locked="0"/>
    </xf>
    <xf numFmtId="182" fontId="87" fillId="38" borderId="37" xfId="0" applyNumberFormat="1" applyFont="1" applyFill="1" applyBorder="1" applyAlignment="1" applyProtection="1">
      <alignment horizontal="center" vertical="center" wrapText="1" shrinkToFit="1"/>
      <protection locked="0"/>
    </xf>
    <xf numFmtId="182" fontId="87" fillId="38" borderId="14" xfId="0" applyNumberFormat="1" applyFont="1" applyFill="1" applyBorder="1" applyAlignment="1" applyProtection="1">
      <alignment horizontal="center" vertical="center" wrapText="1" shrinkToFit="1"/>
      <protection locked="0"/>
    </xf>
    <xf numFmtId="0" fontId="87" fillId="31" borderId="13" xfId="0" applyFont="1" applyFill="1" applyBorder="1" applyAlignment="1" applyProtection="1">
      <alignment horizontal="center" vertical="center" wrapText="1" shrinkToFit="1"/>
      <protection locked="0"/>
    </xf>
    <xf numFmtId="0" fontId="87" fillId="31" borderId="37" xfId="0" applyFont="1" applyFill="1" applyBorder="1" applyAlignment="1" applyProtection="1">
      <alignment horizontal="center" vertical="center" wrapText="1" shrinkToFit="1"/>
      <protection locked="0"/>
    </xf>
    <xf numFmtId="0" fontId="87" fillId="7" borderId="37" xfId="0" applyFont="1" applyFill="1" applyBorder="1" applyAlignment="1" applyProtection="1">
      <alignment horizontal="center" vertical="center" wrapText="1" shrinkToFit="1"/>
      <protection locked="0"/>
    </xf>
    <xf numFmtId="182" fontId="87" fillId="7" borderId="2" xfId="0" applyNumberFormat="1" applyFont="1" applyFill="1" applyBorder="1" applyAlignment="1" applyProtection="1">
      <alignment horizontal="center" vertical="center" wrapText="1" shrinkToFit="1"/>
      <protection locked="0"/>
    </xf>
    <xf numFmtId="182" fontId="87" fillId="7" borderId="3" xfId="0" applyNumberFormat="1" applyFont="1" applyFill="1" applyBorder="1" applyAlignment="1" applyProtection="1">
      <alignment horizontal="center" vertical="center" wrapText="1" shrinkToFit="1"/>
      <protection locked="0"/>
    </xf>
    <xf numFmtId="182" fontId="87" fillId="7" borderId="4" xfId="0" applyNumberFormat="1" applyFont="1" applyFill="1" applyBorder="1" applyAlignment="1" applyProtection="1">
      <alignment horizontal="center" vertical="center" wrapText="1" shrinkToFit="1"/>
      <protection locked="0"/>
    </xf>
    <xf numFmtId="182" fontId="87" fillId="7" borderId="13" xfId="0" applyNumberFormat="1" applyFont="1" applyFill="1" applyBorder="1" applyAlignment="1" applyProtection="1">
      <alignment horizontal="center" vertical="center" wrapText="1" shrinkToFit="1"/>
      <protection locked="0"/>
    </xf>
    <xf numFmtId="182" fontId="87" fillId="7" borderId="37" xfId="0" applyNumberFormat="1" applyFont="1" applyFill="1" applyBorder="1" applyAlignment="1" applyProtection="1">
      <alignment horizontal="center" vertical="center" wrapText="1" shrinkToFit="1"/>
      <protection locked="0"/>
    </xf>
    <xf numFmtId="182" fontId="87" fillId="34" borderId="13" xfId="0" applyNumberFormat="1" applyFont="1" applyFill="1" applyBorder="1" applyAlignment="1" applyProtection="1">
      <alignment horizontal="center" vertical="center" wrapText="1"/>
      <protection locked="0"/>
    </xf>
    <xf numFmtId="182" fontId="87" fillId="34" borderId="37" xfId="0" applyNumberFormat="1" applyFont="1" applyFill="1" applyBorder="1" applyAlignment="1" applyProtection="1">
      <alignment horizontal="center" vertical="center" wrapText="1"/>
      <protection locked="0"/>
    </xf>
    <xf numFmtId="182" fontId="87" fillId="37" borderId="5" xfId="57" applyNumberFormat="1" applyFont="1" applyFill="1" applyBorder="1" applyAlignment="1">
      <alignment horizontal="center" vertical="center" wrapText="1" shrinkToFit="1"/>
    </xf>
    <xf numFmtId="182" fontId="87" fillId="37" borderId="6" xfId="57" applyNumberFormat="1" applyFont="1" applyFill="1" applyBorder="1" applyAlignment="1">
      <alignment horizontal="center" vertical="center" wrapText="1" shrinkToFit="1"/>
    </xf>
    <xf numFmtId="182" fontId="87" fillId="37" borderId="7" xfId="57" applyNumberFormat="1" applyFont="1" applyFill="1" applyBorder="1" applyAlignment="1">
      <alignment horizontal="center" vertical="center" wrapText="1" shrinkToFit="1"/>
    </xf>
    <xf numFmtId="182" fontId="87" fillId="7" borderId="5" xfId="57" applyNumberFormat="1" applyFont="1" applyFill="1" applyBorder="1" applyAlignment="1">
      <alignment horizontal="left" vertical="center" wrapText="1" shrinkToFit="1"/>
    </xf>
    <xf numFmtId="0" fontId="0" fillId="7" borderId="6" xfId="0" applyFill="1" applyBorder="1" applyAlignment="1">
      <alignment horizontal="left" vertical="center" wrapText="1" shrinkToFit="1"/>
    </xf>
    <xf numFmtId="0" fontId="0" fillId="7" borderId="7" xfId="0" applyFill="1" applyBorder="1" applyAlignment="1">
      <alignment horizontal="left" vertical="center" wrapText="1" shrinkToFit="1"/>
    </xf>
    <xf numFmtId="182" fontId="87" fillId="34" borderId="3" xfId="0" applyNumberFormat="1" applyFont="1" applyFill="1" applyBorder="1" applyAlignment="1" applyProtection="1">
      <alignment horizontal="center" vertical="center" wrapText="1"/>
      <protection locked="0"/>
    </xf>
    <xf numFmtId="182" fontId="87" fillId="34" borderId="4" xfId="0" applyNumberFormat="1" applyFont="1" applyFill="1" applyBorder="1" applyAlignment="1" applyProtection="1">
      <alignment horizontal="center" vertical="center" wrapText="1"/>
      <protection locked="0"/>
    </xf>
    <xf numFmtId="182" fontId="87" fillId="37" borderId="13" xfId="57" applyNumberFormat="1" applyFont="1" applyFill="1" applyBorder="1" applyAlignment="1">
      <alignment horizontal="center" vertical="center" wrapText="1" shrinkToFit="1"/>
    </xf>
    <xf numFmtId="182" fontId="87" fillId="37" borderId="37" xfId="57" applyNumberFormat="1" applyFont="1" applyFill="1" applyBorder="1" applyAlignment="1">
      <alignment horizontal="center" vertical="center" wrapText="1" shrinkToFit="1"/>
    </xf>
    <xf numFmtId="182" fontId="87" fillId="37" borderId="5" xfId="0" applyNumberFormat="1" applyFont="1" applyFill="1" applyBorder="1" applyAlignment="1" applyProtection="1">
      <alignment horizontal="center" vertical="center" wrapText="1" shrinkToFit="1"/>
      <protection locked="0"/>
    </xf>
    <xf numFmtId="182" fontId="87" fillId="37" borderId="6" xfId="0" applyNumberFormat="1" applyFont="1" applyFill="1" applyBorder="1" applyAlignment="1" applyProtection="1">
      <alignment horizontal="center" vertical="center" wrapText="1" shrinkToFit="1"/>
      <protection locked="0"/>
    </xf>
    <xf numFmtId="182" fontId="87" fillId="37" borderId="7" xfId="0" applyNumberFormat="1" applyFont="1" applyFill="1" applyBorder="1" applyAlignment="1" applyProtection="1">
      <alignment horizontal="center" vertical="center" wrapText="1" shrinkToFit="1"/>
      <protection locked="0"/>
    </xf>
    <xf numFmtId="0" fontId="87" fillId="7" borderId="13" xfId="0" applyFont="1" applyFill="1" applyBorder="1" applyAlignment="1" applyProtection="1">
      <alignment horizontal="center" vertical="center" wrapText="1" shrinkToFit="1"/>
      <protection locked="0"/>
    </xf>
    <xf numFmtId="182" fontId="87" fillId="35" borderId="13" xfId="57" applyNumberFormat="1" applyFont="1" applyFill="1" applyBorder="1" applyAlignment="1">
      <alignment horizontal="center" vertical="center" wrapText="1" shrinkToFit="1"/>
    </xf>
    <xf numFmtId="182" fontId="87" fillId="35" borderId="37" xfId="57" applyNumberFormat="1" applyFont="1" applyFill="1" applyBorder="1" applyAlignment="1">
      <alignment horizontal="center" vertical="center" wrapText="1" shrinkToFit="1"/>
    </xf>
    <xf numFmtId="182" fontId="87" fillId="36" borderId="13" xfId="57" applyNumberFormat="1" applyFont="1" applyFill="1" applyBorder="1" applyAlignment="1">
      <alignment horizontal="center" vertical="center" wrapText="1" shrinkToFit="1"/>
    </xf>
    <xf numFmtId="182" fontId="87" fillId="36" borderId="37" xfId="57" applyNumberFormat="1" applyFont="1" applyFill="1" applyBorder="1" applyAlignment="1">
      <alignment horizontal="center" vertical="center" wrapText="1" shrinkToFit="1"/>
    </xf>
    <xf numFmtId="182" fontId="87" fillId="36" borderId="5" xfId="0" applyNumberFormat="1" applyFont="1" applyFill="1" applyBorder="1" applyAlignment="1" applyProtection="1">
      <alignment horizontal="center" vertical="center" wrapText="1" shrinkToFit="1"/>
      <protection locked="0"/>
    </xf>
    <xf numFmtId="182" fontId="87" fillId="36" borderId="7" xfId="0" applyNumberFormat="1" applyFont="1" applyFill="1" applyBorder="1" applyAlignment="1" applyProtection="1">
      <alignment horizontal="center" vertical="center" wrapText="1" shrinkToFit="1"/>
      <protection locked="0"/>
    </xf>
    <xf numFmtId="182" fontId="87" fillId="7" borderId="14" xfId="0" applyNumberFormat="1" applyFont="1" applyFill="1" applyBorder="1" applyAlignment="1" applyProtection="1">
      <alignment horizontal="center" vertical="center" wrapText="1" shrinkToFit="1"/>
      <protection locked="0"/>
    </xf>
    <xf numFmtId="182" fontId="87" fillId="33" borderId="5" xfId="57" applyNumberFormat="1" applyFont="1" applyFill="1" applyBorder="1" applyAlignment="1">
      <alignment horizontal="center" vertical="center" wrapText="1" shrinkToFit="1"/>
    </xf>
    <xf numFmtId="182" fontId="87" fillId="33" borderId="4" xfId="57" applyNumberFormat="1" applyFont="1" applyFill="1" applyBorder="1" applyAlignment="1">
      <alignment horizontal="center" vertical="center" wrapText="1" shrinkToFit="1"/>
    </xf>
    <xf numFmtId="182" fontId="87" fillId="37" borderId="2" xfId="0" applyNumberFormat="1" applyFont="1" applyFill="1" applyBorder="1" applyAlignment="1" applyProtection="1">
      <alignment horizontal="center" vertical="center" wrapText="1" shrinkToFit="1"/>
      <protection locked="0"/>
    </xf>
    <xf numFmtId="182" fontId="87" fillId="37" borderId="3" xfId="0" applyNumberFormat="1" applyFont="1" applyFill="1" applyBorder="1" applyAlignment="1" applyProtection="1">
      <alignment horizontal="center" vertical="center" wrapText="1" shrinkToFit="1"/>
      <protection locked="0"/>
    </xf>
    <xf numFmtId="182" fontId="87" fillId="37" borderId="4" xfId="0" applyNumberFormat="1" applyFont="1" applyFill="1" applyBorder="1" applyAlignment="1" applyProtection="1">
      <alignment horizontal="center" vertical="center" wrapText="1" shrinkToFit="1"/>
      <protection locked="0"/>
    </xf>
    <xf numFmtId="0" fontId="21" fillId="2" borderId="13"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3" xfId="0" applyFont="1" applyFill="1" applyBorder="1" applyAlignment="1">
      <alignment horizontal="center" vertical="center" wrapText="1" shrinkToFit="1"/>
    </xf>
    <xf numFmtId="0" fontId="21" fillId="2" borderId="37" xfId="0" applyFont="1" applyFill="1" applyBorder="1" applyAlignment="1">
      <alignment horizontal="center" vertical="center" wrapText="1" shrinkToFit="1"/>
    </xf>
    <xf numFmtId="0" fontId="21" fillId="2" borderId="14" xfId="0" applyFont="1" applyFill="1" applyBorder="1" applyAlignment="1">
      <alignment horizontal="center" vertical="center" wrapText="1" shrinkToFit="1"/>
    </xf>
    <xf numFmtId="0" fontId="21" fillId="2" borderId="13"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38" fontId="21" fillId="2" borderId="2" xfId="5" applyFont="1" applyFill="1" applyBorder="1" applyAlignment="1">
      <alignment horizontal="center" vertical="center"/>
    </xf>
    <xf numFmtId="38" fontId="21" fillId="2" borderId="3" xfId="5" applyFont="1" applyFill="1" applyBorder="1" applyAlignment="1">
      <alignment horizontal="center" vertical="center"/>
    </xf>
    <xf numFmtId="38" fontId="21" fillId="2" borderId="4" xfId="5" applyFont="1" applyFill="1" applyBorder="1" applyAlignment="1">
      <alignment horizontal="center" vertical="center"/>
    </xf>
    <xf numFmtId="182" fontId="21" fillId="2" borderId="13" xfId="0" applyNumberFormat="1" applyFont="1" applyFill="1" applyBorder="1" applyAlignment="1">
      <alignment horizontal="center" vertical="center" wrapText="1"/>
    </xf>
    <xf numFmtId="182" fontId="21" fillId="2" borderId="37" xfId="0" applyNumberFormat="1" applyFont="1" applyFill="1" applyBorder="1" applyAlignment="1">
      <alignment horizontal="center" vertical="center" wrapText="1"/>
    </xf>
    <xf numFmtId="182" fontId="21" fillId="2" borderId="14" xfId="0" applyNumberFormat="1"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0" xfId="0" applyFont="1" applyBorder="1" applyAlignment="1">
      <alignment horizontal="center" vertical="center" wrapText="1"/>
    </xf>
    <xf numFmtId="38" fontId="21" fillId="2" borderId="5" xfId="5" applyFont="1" applyFill="1" applyBorder="1" applyAlignment="1">
      <alignment horizontal="center" vertical="center" wrapText="1"/>
    </xf>
    <xf numFmtId="38" fontId="21" fillId="2" borderId="6" xfId="5" applyFont="1" applyFill="1" applyBorder="1" applyAlignment="1">
      <alignment horizontal="center" vertical="center" wrapText="1"/>
    </xf>
    <xf numFmtId="38" fontId="21" fillId="2" borderId="7" xfId="5" applyFont="1" applyFill="1" applyBorder="1" applyAlignment="1">
      <alignment horizontal="center" vertical="center" wrapText="1"/>
    </xf>
    <xf numFmtId="38" fontId="21" fillId="2" borderId="19" xfId="5" applyFont="1" applyFill="1" applyBorder="1" applyAlignment="1">
      <alignment horizontal="center" vertical="center" wrapText="1"/>
    </xf>
    <xf numFmtId="38" fontId="21" fillId="2" borderId="15" xfId="5" applyFont="1" applyFill="1" applyBorder="1" applyAlignment="1">
      <alignment horizontal="center" vertical="center" wrapText="1"/>
    </xf>
    <xf numFmtId="38" fontId="21" fillId="2" borderId="20" xfId="5"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181" fontId="21" fillId="0" borderId="13" xfId="0" applyNumberFormat="1" applyFont="1" applyBorder="1" applyAlignment="1">
      <alignment horizontal="center" vertical="center" wrapText="1"/>
    </xf>
    <xf numFmtId="181" fontId="21" fillId="0" borderId="14" xfId="0" applyNumberFormat="1" applyFont="1" applyBorder="1" applyAlignment="1">
      <alignment horizontal="center" vertical="center" wrapTex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8">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2 4" xfId="57" xr:uid="{1F4A6F7B-CD5F-4B70-89B1-04325901992E}"/>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70">
    <dxf>
      <font>
        <color theme="2" tint="-9.9948118533890809E-2"/>
      </font>
      <fill>
        <patternFill>
          <fgColor theme="2" tint="-9.9917600024414813E-2"/>
          <bgColor theme="2" tint="-9.9948118533890809E-2"/>
        </patternFill>
      </fill>
      <border>
        <left/>
        <right/>
        <top/>
        <bottom/>
        <vertical/>
        <horizontal/>
      </border>
    </dxf>
    <dxf>
      <font>
        <color theme="2" tint="-9.9948118533890809E-2"/>
      </font>
      <fill>
        <patternFill>
          <fgColor theme="2" tint="-9.9917600024414813E-2"/>
          <bgColor theme="2" tint="-9.9948118533890809E-2"/>
        </patternFill>
      </fill>
      <border>
        <left/>
        <right/>
        <top/>
        <bottom/>
        <vertical/>
        <horizontal/>
      </border>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411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30481</xdr:colOff>
      <xdr:row>6</xdr:row>
      <xdr:rowOff>104775</xdr:rowOff>
    </xdr:from>
    <xdr:to>
      <xdr:col>24</xdr:col>
      <xdr:colOff>1566144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0521" y="1483995"/>
          <a:ext cx="86298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16</xdr:row>
      <xdr:rowOff>30969</xdr:rowOff>
    </xdr:from>
    <xdr:to>
      <xdr:col>23</xdr:col>
      <xdr:colOff>739882</xdr:colOff>
      <xdr:row>27</xdr:row>
      <xdr:rowOff>110427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247899" y="4153389"/>
          <a:ext cx="4191743" cy="192349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19708" y="830999"/>
          <a:ext cx="6379795" cy="137522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4746"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refnaganolgjp-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refnaganolgjp-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refnaganolgjp-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int-fs-001.vdi.pref.nagano.lg.jp\shares\&#35506;&#20849;&#26377;\&#20171;&#35703;&#25903;&#25588;&#35506;\&#12469;&#12540;&#12499;&#12473;&#20418;\&#20966;&#36935;&#25913;&#21892;&#21152;&#31639;&#23455;&#32318;&#22577;&#21578;\R7\&#9733;&#12304;&#37202;&#20117;&#32232;&#38598;&#20013;&#12305;s3_sample.xlsx" TargetMode="External"/><Relationship Id="rId1" Type="http://schemas.openxmlformats.org/officeDocument/2006/relationships/externalLinkPath" Target="&#9733;&#12304;&#37202;&#20117;&#32232;&#38598;&#20013;&#12305;s3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3-1"/>
      <sheetName val="別紙様式3-2（４・５月）"/>
      <sheetName val="別紙様式3-3（６月以降分）"/>
      <sheetName val="【加算総括集計用】長野県"/>
      <sheetName val="【加算個表4.5月分集計用】長野県"/>
      <sheetName val="【加算個表6月以降分集計用】長野県"/>
      <sheetName val="Sheet6"/>
      <sheetName val="【参考】数式用"/>
      <sheetName val="【参考】数式用2"/>
      <sheetName val="【参考】数式用3"/>
      <sheetName val="【参考】数式用4"/>
    </sheetNames>
    <sheetDataSet>
      <sheetData sheetId="0">
        <row r="36">
          <cell r="M36" t="str">
            <v>○○ケアサービス</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80" t="s">
        <v>2</v>
      </c>
      <c r="B3" s="580"/>
      <c r="C3" s="580"/>
      <c r="D3" s="580"/>
      <c r="E3" s="580"/>
      <c r="F3" s="580"/>
      <c r="G3" s="580"/>
      <c r="H3" s="580"/>
      <c r="I3" s="580"/>
      <c r="J3" s="580"/>
      <c r="K3" s="580"/>
      <c r="L3" s="580"/>
      <c r="M3" s="580"/>
      <c r="N3" s="580"/>
      <c r="O3" s="580"/>
      <c r="P3" s="580"/>
      <c r="Q3" s="580"/>
      <c r="R3" s="580"/>
      <c r="S3" s="580"/>
      <c r="T3" s="580"/>
      <c r="U3" s="580"/>
      <c r="V3" s="580"/>
      <c r="W3" s="580"/>
      <c r="X3" s="580"/>
      <c r="Y3" s="580"/>
      <c r="Z3" s="580"/>
    </row>
    <row r="4" spans="1:29" s="370" customFormat="1" ht="30.75" customHeight="1">
      <c r="A4" s="596" t="s">
        <v>3</v>
      </c>
      <c r="B4" s="596"/>
      <c r="C4" s="596"/>
      <c r="D4" s="596"/>
      <c r="E4" s="596"/>
      <c r="F4" s="596"/>
      <c r="G4" s="596"/>
      <c r="H4" s="596"/>
      <c r="I4" s="596"/>
      <c r="J4" s="596"/>
      <c r="K4" s="596"/>
      <c r="L4" s="596"/>
      <c r="M4" s="596"/>
      <c r="N4" s="596"/>
      <c r="O4" s="596"/>
      <c r="P4" s="596"/>
      <c r="Q4" s="596"/>
      <c r="R4" s="596"/>
      <c r="S4" s="596"/>
      <c r="T4" s="596"/>
      <c r="U4" s="596"/>
      <c r="V4" s="596"/>
      <c r="W4" s="596"/>
      <c r="X4" s="596"/>
      <c r="Y4" s="596"/>
      <c r="Z4" s="596"/>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97" t="s">
        <v>4</v>
      </c>
      <c r="B6" s="597"/>
      <c r="C6" s="597"/>
      <c r="D6" s="597"/>
      <c r="E6" s="597"/>
      <c r="F6" s="597"/>
      <c r="G6" s="597"/>
      <c r="H6" s="597"/>
      <c r="I6" s="597"/>
      <c r="J6" s="597"/>
      <c r="K6" s="597"/>
      <c r="L6" s="597"/>
      <c r="M6" s="597"/>
      <c r="N6" s="597"/>
      <c r="O6" s="597"/>
      <c r="P6" s="597"/>
      <c r="Q6" s="597"/>
      <c r="R6" s="597"/>
      <c r="S6" s="597"/>
      <c r="T6" s="597"/>
      <c r="U6" s="597"/>
      <c r="V6" s="597"/>
      <c r="W6" s="597"/>
      <c r="X6" s="597"/>
      <c r="Y6" s="597"/>
      <c r="Z6" s="597"/>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80" t="s">
        <v>5</v>
      </c>
      <c r="B14" s="580"/>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72" t="s">
        <v>2418</v>
      </c>
      <c r="D32" s="573"/>
      <c r="E32" s="573"/>
      <c r="F32" s="573"/>
      <c r="G32" s="573"/>
      <c r="H32" s="573"/>
      <c r="I32" s="573"/>
      <c r="J32" s="573"/>
      <c r="K32" s="573"/>
      <c r="L32" s="57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70" t="s">
        <v>12</v>
      </c>
      <c r="D36" s="570"/>
      <c r="E36" s="570"/>
      <c r="F36" s="570"/>
      <c r="G36" s="570"/>
      <c r="H36" s="570"/>
      <c r="I36" s="570"/>
      <c r="J36" s="570"/>
      <c r="K36" s="570"/>
      <c r="L36" s="571"/>
      <c r="M36" s="575"/>
      <c r="N36" s="576"/>
      <c r="O36" s="576"/>
      <c r="P36" s="576"/>
      <c r="Q36" s="576"/>
      <c r="R36" s="576"/>
      <c r="S36" s="576"/>
      <c r="T36" s="576"/>
      <c r="U36" s="576"/>
      <c r="V36" s="576"/>
      <c r="W36" s="577"/>
      <c r="X36" s="578"/>
      <c r="Y36" s="372"/>
      <c r="Z36" s="372"/>
      <c r="AA36" s="372"/>
    </row>
    <row r="37" spans="1:29" ht="20.100000000000001" customHeight="1" thickBot="1">
      <c r="A37" s="372"/>
      <c r="B37" s="378"/>
      <c r="C37" s="570" t="s">
        <v>13</v>
      </c>
      <c r="D37" s="570"/>
      <c r="E37" s="570"/>
      <c r="F37" s="570"/>
      <c r="G37" s="570"/>
      <c r="H37" s="570"/>
      <c r="I37" s="570"/>
      <c r="J37" s="570"/>
      <c r="K37" s="570"/>
      <c r="L37" s="571"/>
      <c r="M37" s="566"/>
      <c r="N37" s="567"/>
      <c r="O37" s="567"/>
      <c r="P37" s="567"/>
      <c r="Q37" s="567"/>
      <c r="R37" s="567"/>
      <c r="S37" s="567"/>
      <c r="T37" s="567"/>
      <c r="U37" s="590"/>
      <c r="V37" s="590"/>
      <c r="W37" s="591"/>
      <c r="X37" s="592"/>
      <c r="Y37" s="372"/>
      <c r="Z37" s="372"/>
      <c r="AA37" s="372"/>
      <c r="AC37" t="s">
        <v>14</v>
      </c>
    </row>
    <row r="38" spans="1:29" ht="20.100000000000001" customHeight="1" thickBot="1">
      <c r="A38" s="372"/>
      <c r="B38" s="377" t="s">
        <v>15</v>
      </c>
      <c r="C38" s="570" t="s">
        <v>16</v>
      </c>
      <c r="D38" s="570"/>
      <c r="E38" s="570"/>
      <c r="F38" s="570"/>
      <c r="G38" s="570"/>
      <c r="H38" s="570"/>
      <c r="I38" s="570"/>
      <c r="J38" s="570"/>
      <c r="K38" s="570"/>
      <c r="L38" s="571"/>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70" t="s">
        <v>18</v>
      </c>
      <c r="D39" s="570"/>
      <c r="E39" s="570"/>
      <c r="F39" s="570"/>
      <c r="G39" s="570"/>
      <c r="H39" s="570"/>
      <c r="I39" s="570"/>
      <c r="J39" s="570"/>
      <c r="K39" s="570"/>
      <c r="L39" s="571"/>
      <c r="M39" s="566"/>
      <c r="N39" s="567"/>
      <c r="O39" s="567"/>
      <c r="P39" s="567"/>
      <c r="Q39" s="567"/>
      <c r="R39" s="567"/>
      <c r="S39" s="567"/>
      <c r="T39" s="567"/>
      <c r="U39" s="582"/>
      <c r="V39" s="582"/>
      <c r="W39" s="583"/>
      <c r="X39" s="584"/>
      <c r="Y39" s="372"/>
      <c r="Z39" s="372"/>
      <c r="AA39" s="372"/>
    </row>
    <row r="40" spans="1:29" ht="20.100000000000001" customHeight="1">
      <c r="A40" s="372"/>
      <c r="B40" s="378"/>
      <c r="C40" s="570" t="s">
        <v>19</v>
      </c>
      <c r="D40" s="570"/>
      <c r="E40" s="570"/>
      <c r="F40" s="570"/>
      <c r="G40" s="570"/>
      <c r="H40" s="570"/>
      <c r="I40" s="570"/>
      <c r="J40" s="570"/>
      <c r="K40" s="570"/>
      <c r="L40" s="571"/>
      <c r="M40" s="566"/>
      <c r="N40" s="567"/>
      <c r="O40" s="567"/>
      <c r="P40" s="567"/>
      <c r="Q40" s="567"/>
      <c r="R40" s="567"/>
      <c r="S40" s="567"/>
      <c r="T40" s="567"/>
      <c r="U40" s="567"/>
      <c r="V40" s="567"/>
      <c r="W40" s="568"/>
      <c r="X40" s="569"/>
      <c r="Y40" s="372"/>
      <c r="Z40" s="372"/>
      <c r="AA40" s="372"/>
    </row>
    <row r="41" spans="1:29" ht="20.100000000000001" customHeight="1">
      <c r="A41" s="372"/>
      <c r="B41" s="377" t="s">
        <v>20</v>
      </c>
      <c r="C41" s="570" t="s">
        <v>21</v>
      </c>
      <c r="D41" s="570"/>
      <c r="E41" s="570"/>
      <c r="F41" s="570"/>
      <c r="G41" s="570"/>
      <c r="H41" s="570"/>
      <c r="I41" s="570"/>
      <c r="J41" s="570"/>
      <c r="K41" s="570"/>
      <c r="L41" s="571"/>
      <c r="M41" s="566"/>
      <c r="N41" s="567"/>
      <c r="O41" s="567"/>
      <c r="P41" s="567"/>
      <c r="Q41" s="567"/>
      <c r="R41" s="567"/>
      <c r="S41" s="567"/>
      <c r="T41" s="567"/>
      <c r="U41" s="567"/>
      <c r="V41" s="567"/>
      <c r="W41" s="568"/>
      <c r="X41" s="569"/>
      <c r="Y41" s="372"/>
      <c r="Z41" s="372"/>
      <c r="AA41" s="372"/>
    </row>
    <row r="42" spans="1:29" ht="20.100000000000001" customHeight="1">
      <c r="A42" s="372"/>
      <c r="B42" s="378"/>
      <c r="C42" s="570" t="s">
        <v>22</v>
      </c>
      <c r="D42" s="570"/>
      <c r="E42" s="570"/>
      <c r="F42" s="570"/>
      <c r="G42" s="570"/>
      <c r="H42" s="570"/>
      <c r="I42" s="570"/>
      <c r="J42" s="570"/>
      <c r="K42" s="570"/>
      <c r="L42" s="571"/>
      <c r="M42" s="589"/>
      <c r="N42" s="590"/>
      <c r="O42" s="590"/>
      <c r="P42" s="590"/>
      <c r="Q42" s="590"/>
      <c r="R42" s="590"/>
      <c r="S42" s="590"/>
      <c r="T42" s="590"/>
      <c r="U42" s="590"/>
      <c r="V42" s="590"/>
      <c r="W42" s="591"/>
      <c r="X42" s="592"/>
      <c r="Y42" s="372"/>
      <c r="Z42" s="372"/>
      <c r="AA42" s="372"/>
    </row>
    <row r="43" spans="1:29" ht="20.100000000000001" customHeight="1">
      <c r="A43" s="372"/>
      <c r="B43" s="593" t="s">
        <v>23</v>
      </c>
      <c r="C43" s="570" t="s">
        <v>12</v>
      </c>
      <c r="D43" s="570"/>
      <c r="E43" s="570"/>
      <c r="F43" s="570"/>
      <c r="G43" s="570"/>
      <c r="H43" s="570"/>
      <c r="I43" s="570"/>
      <c r="J43" s="570"/>
      <c r="K43" s="570"/>
      <c r="L43" s="571"/>
      <c r="M43" s="566"/>
      <c r="N43" s="567"/>
      <c r="O43" s="567"/>
      <c r="P43" s="567"/>
      <c r="Q43" s="567"/>
      <c r="R43" s="567"/>
      <c r="S43" s="567"/>
      <c r="T43" s="567"/>
      <c r="U43" s="567"/>
      <c r="V43" s="567"/>
      <c r="W43" s="568"/>
      <c r="X43" s="569"/>
      <c r="Y43" s="372"/>
      <c r="Z43" s="372"/>
      <c r="AA43" s="372"/>
    </row>
    <row r="44" spans="1:29" ht="20.100000000000001" customHeight="1">
      <c r="A44" s="372"/>
      <c r="B44" s="594"/>
      <c r="C44" s="595" t="s">
        <v>22</v>
      </c>
      <c r="D44" s="595"/>
      <c r="E44" s="595"/>
      <c r="F44" s="595"/>
      <c r="G44" s="595"/>
      <c r="H44" s="595"/>
      <c r="I44" s="595"/>
      <c r="J44" s="595"/>
      <c r="K44" s="595"/>
      <c r="L44" s="595"/>
      <c r="M44" s="566"/>
      <c r="N44" s="567"/>
      <c r="O44" s="567"/>
      <c r="P44" s="567"/>
      <c r="Q44" s="567"/>
      <c r="R44" s="567"/>
      <c r="S44" s="567"/>
      <c r="T44" s="567"/>
      <c r="U44" s="567"/>
      <c r="V44" s="567"/>
      <c r="W44" s="568"/>
      <c r="X44" s="569"/>
      <c r="Y44" s="372"/>
      <c r="Z44" s="372"/>
      <c r="AA44" s="372"/>
    </row>
    <row r="45" spans="1:29" ht="20.100000000000001" customHeight="1">
      <c r="A45" s="372"/>
      <c r="B45" s="377" t="s">
        <v>24</v>
      </c>
      <c r="C45" s="570" t="s">
        <v>25</v>
      </c>
      <c r="D45" s="570"/>
      <c r="E45" s="570"/>
      <c r="F45" s="570"/>
      <c r="G45" s="570"/>
      <c r="H45" s="570"/>
      <c r="I45" s="570"/>
      <c r="J45" s="570"/>
      <c r="K45" s="570"/>
      <c r="L45" s="571"/>
      <c r="M45" s="581"/>
      <c r="N45" s="582"/>
      <c r="O45" s="582"/>
      <c r="P45" s="582"/>
      <c r="Q45" s="582"/>
      <c r="R45" s="582"/>
      <c r="S45" s="582"/>
      <c r="T45" s="582"/>
      <c r="U45" s="582"/>
      <c r="V45" s="582"/>
      <c r="W45" s="583"/>
      <c r="X45" s="584"/>
      <c r="Y45" s="372"/>
      <c r="Z45" s="372"/>
      <c r="AA45" s="372"/>
    </row>
    <row r="46" spans="1:29" ht="20.100000000000001" customHeight="1" thickBot="1">
      <c r="A46" s="372"/>
      <c r="B46" s="383"/>
      <c r="C46" s="570" t="s">
        <v>26</v>
      </c>
      <c r="D46" s="570"/>
      <c r="E46" s="570"/>
      <c r="F46" s="570"/>
      <c r="G46" s="570"/>
      <c r="H46" s="570"/>
      <c r="I46" s="570"/>
      <c r="J46" s="570"/>
      <c r="K46" s="570"/>
      <c r="L46" s="571"/>
      <c r="M46" s="585"/>
      <c r="N46" s="586"/>
      <c r="O46" s="586"/>
      <c r="P46" s="586"/>
      <c r="Q46" s="586"/>
      <c r="R46" s="586"/>
      <c r="S46" s="586"/>
      <c r="T46" s="586"/>
      <c r="U46" s="586"/>
      <c r="V46" s="586"/>
      <c r="W46" s="587"/>
      <c r="X46" s="588"/>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row>
    <row r="51" spans="1:27" ht="28.5" customHeight="1">
      <c r="A51" s="372"/>
      <c r="B51" s="562" t="s">
        <v>29</v>
      </c>
      <c r="C51" s="562" t="s">
        <v>30</v>
      </c>
      <c r="D51" s="562"/>
      <c r="E51" s="562"/>
      <c r="F51" s="562"/>
      <c r="G51" s="562"/>
      <c r="H51" s="562"/>
      <c r="I51" s="562"/>
      <c r="J51" s="562"/>
      <c r="K51" s="562"/>
      <c r="L51" s="562"/>
      <c r="M51" s="562" t="s">
        <v>31</v>
      </c>
      <c r="N51" s="562"/>
      <c r="O51" s="562"/>
      <c r="P51" s="562"/>
      <c r="Q51" s="562"/>
      <c r="R51" s="618" t="s">
        <v>32</v>
      </c>
      <c r="S51" s="619"/>
      <c r="T51" s="619"/>
      <c r="U51" s="619"/>
      <c r="V51" s="619"/>
      <c r="W51" s="620"/>
      <c r="X51" s="562" t="s">
        <v>33</v>
      </c>
      <c r="Y51" s="564" t="s">
        <v>34</v>
      </c>
      <c r="Z51" s="386"/>
      <c r="AA51" s="386"/>
    </row>
    <row r="52" spans="1:27" ht="28.5" customHeight="1" thickBot="1">
      <c r="A52" s="372"/>
      <c r="B52" s="562"/>
      <c r="C52" s="563"/>
      <c r="D52" s="563"/>
      <c r="E52" s="563"/>
      <c r="F52" s="563"/>
      <c r="G52" s="563"/>
      <c r="H52" s="563"/>
      <c r="I52" s="563"/>
      <c r="J52" s="563"/>
      <c r="K52" s="563"/>
      <c r="L52" s="563"/>
      <c r="M52" s="563"/>
      <c r="N52" s="563"/>
      <c r="O52" s="563"/>
      <c r="P52" s="563"/>
      <c r="Q52" s="563"/>
      <c r="R52" s="611" t="s">
        <v>35</v>
      </c>
      <c r="S52" s="563"/>
      <c r="T52" s="563"/>
      <c r="U52" s="563"/>
      <c r="V52" s="563"/>
      <c r="W52" s="387" t="s">
        <v>36</v>
      </c>
      <c r="X52" s="563"/>
      <c r="Y52" s="565"/>
      <c r="Z52" s="384"/>
      <c r="AA52" s="384"/>
    </row>
    <row r="53" spans="1:27" ht="33.9" customHeight="1" thickBot="1">
      <c r="A53" s="372"/>
      <c r="B53" s="388">
        <v>1</v>
      </c>
      <c r="C53" s="621"/>
      <c r="D53" s="622"/>
      <c r="E53" s="622"/>
      <c r="F53" s="622"/>
      <c r="G53" s="622"/>
      <c r="H53" s="622"/>
      <c r="I53" s="622"/>
      <c r="J53" s="622"/>
      <c r="K53" s="622"/>
      <c r="L53" s="623"/>
      <c r="M53" s="612"/>
      <c r="N53" s="613"/>
      <c r="O53" s="613"/>
      <c r="P53" s="613"/>
      <c r="Q53" s="614"/>
      <c r="R53" s="615"/>
      <c r="S53" s="616"/>
      <c r="T53" s="616"/>
      <c r="U53" s="616"/>
      <c r="V53" s="617"/>
      <c r="W53" s="122"/>
      <c r="X53" s="123"/>
      <c r="Y53" s="452"/>
      <c r="Z53" s="389"/>
      <c r="AA53" s="390"/>
    </row>
    <row r="54" spans="1:27" ht="33.9" customHeight="1" thickBot="1">
      <c r="A54" s="372"/>
      <c r="B54" s="391">
        <f>B53+1</f>
        <v>2</v>
      </c>
      <c r="C54" s="621"/>
      <c r="D54" s="622"/>
      <c r="E54" s="622"/>
      <c r="F54" s="622"/>
      <c r="G54" s="622"/>
      <c r="H54" s="622"/>
      <c r="I54" s="622"/>
      <c r="J54" s="622"/>
      <c r="K54" s="622"/>
      <c r="L54" s="623"/>
      <c r="M54" s="608"/>
      <c r="N54" s="609"/>
      <c r="O54" s="609"/>
      <c r="P54" s="609"/>
      <c r="Q54" s="610"/>
      <c r="R54" s="605"/>
      <c r="S54" s="606"/>
      <c r="T54" s="606"/>
      <c r="U54" s="606"/>
      <c r="V54" s="607"/>
      <c r="W54" s="450"/>
      <c r="X54" s="4"/>
      <c r="Y54" s="5"/>
      <c r="Z54" s="389"/>
      <c r="AA54" s="390"/>
    </row>
    <row r="55" spans="1:27" ht="33.9" customHeight="1" thickBot="1">
      <c r="A55" s="372"/>
      <c r="B55" s="391">
        <f t="shared" ref="B55:B118" si="0">B54+1</f>
        <v>3</v>
      </c>
      <c r="C55" s="621"/>
      <c r="D55" s="622"/>
      <c r="E55" s="622"/>
      <c r="F55" s="622"/>
      <c r="G55" s="622"/>
      <c r="H55" s="622"/>
      <c r="I55" s="622"/>
      <c r="J55" s="622"/>
      <c r="K55" s="622"/>
      <c r="L55" s="623"/>
      <c r="M55" s="605"/>
      <c r="N55" s="606"/>
      <c r="O55" s="606"/>
      <c r="P55" s="606"/>
      <c r="Q55" s="607"/>
      <c r="R55" s="605"/>
      <c r="S55" s="606"/>
      <c r="T55" s="606"/>
      <c r="U55" s="606"/>
      <c r="V55" s="607"/>
      <c r="W55" s="450"/>
      <c r="X55" s="4"/>
      <c r="Y55" s="5"/>
      <c r="Z55" s="389"/>
      <c r="AA55" s="390"/>
    </row>
    <row r="56" spans="1:27" ht="33.9" customHeight="1">
      <c r="A56" s="372"/>
      <c r="B56" s="391">
        <f t="shared" si="0"/>
        <v>4</v>
      </c>
      <c r="C56" s="621"/>
      <c r="D56" s="622"/>
      <c r="E56" s="622"/>
      <c r="F56" s="622"/>
      <c r="G56" s="622"/>
      <c r="H56" s="622"/>
      <c r="I56" s="622"/>
      <c r="J56" s="622"/>
      <c r="K56" s="622"/>
      <c r="L56" s="623"/>
      <c r="M56" s="605"/>
      <c r="N56" s="606"/>
      <c r="O56" s="606"/>
      <c r="P56" s="606"/>
      <c r="Q56" s="607"/>
      <c r="R56" s="605"/>
      <c r="S56" s="606"/>
      <c r="T56" s="606"/>
      <c r="U56" s="606"/>
      <c r="V56" s="607"/>
      <c r="W56" s="450"/>
      <c r="X56" s="4"/>
      <c r="Y56" s="5"/>
      <c r="Z56" s="389"/>
      <c r="AA56" s="390"/>
    </row>
    <row r="57" spans="1:27" ht="33.9" customHeight="1">
      <c r="A57" s="372"/>
      <c r="B57" s="391">
        <f t="shared" si="0"/>
        <v>5</v>
      </c>
      <c r="C57" s="598"/>
      <c r="D57" s="599"/>
      <c r="E57" s="599"/>
      <c r="F57" s="599"/>
      <c r="G57" s="599"/>
      <c r="H57" s="599"/>
      <c r="I57" s="599"/>
      <c r="J57" s="599"/>
      <c r="K57" s="599"/>
      <c r="L57" s="600"/>
      <c r="M57" s="605"/>
      <c r="N57" s="606"/>
      <c r="O57" s="606"/>
      <c r="P57" s="606"/>
      <c r="Q57" s="607"/>
      <c r="R57" s="605"/>
      <c r="S57" s="606"/>
      <c r="T57" s="606"/>
      <c r="U57" s="606"/>
      <c r="V57" s="607"/>
      <c r="W57" s="450"/>
      <c r="X57" s="4"/>
      <c r="Y57" s="5"/>
      <c r="Z57" s="389"/>
      <c r="AA57" s="390"/>
    </row>
    <row r="58" spans="1:27" ht="33.9" customHeight="1">
      <c r="A58" s="372"/>
      <c r="B58" s="391">
        <f t="shared" si="0"/>
        <v>6</v>
      </c>
      <c r="C58" s="598"/>
      <c r="D58" s="599"/>
      <c r="E58" s="599"/>
      <c r="F58" s="599"/>
      <c r="G58" s="599"/>
      <c r="H58" s="599"/>
      <c r="I58" s="599"/>
      <c r="J58" s="599"/>
      <c r="K58" s="599"/>
      <c r="L58" s="600"/>
      <c r="M58" s="605"/>
      <c r="N58" s="606"/>
      <c r="O58" s="606"/>
      <c r="P58" s="606"/>
      <c r="Q58" s="607"/>
      <c r="R58" s="605"/>
      <c r="S58" s="606"/>
      <c r="T58" s="606"/>
      <c r="U58" s="606"/>
      <c r="V58" s="607"/>
      <c r="W58" s="450"/>
      <c r="X58" s="4"/>
      <c r="Y58" s="5"/>
      <c r="Z58" s="389"/>
      <c r="AA58" s="390"/>
    </row>
    <row r="59" spans="1:27" ht="33.9" customHeight="1">
      <c r="A59" s="372"/>
      <c r="B59" s="391">
        <f t="shared" si="0"/>
        <v>7</v>
      </c>
      <c r="C59" s="598"/>
      <c r="D59" s="599"/>
      <c r="E59" s="599"/>
      <c r="F59" s="599"/>
      <c r="G59" s="599"/>
      <c r="H59" s="599"/>
      <c r="I59" s="599"/>
      <c r="J59" s="599"/>
      <c r="K59" s="599"/>
      <c r="L59" s="600"/>
      <c r="M59" s="605"/>
      <c r="N59" s="606"/>
      <c r="O59" s="606"/>
      <c r="P59" s="606"/>
      <c r="Q59" s="607"/>
      <c r="R59" s="605"/>
      <c r="S59" s="606"/>
      <c r="T59" s="606"/>
      <c r="U59" s="606"/>
      <c r="V59" s="607"/>
      <c r="W59" s="450"/>
      <c r="X59" s="4"/>
      <c r="Y59" s="5"/>
      <c r="Z59" s="389"/>
      <c r="AA59" s="390"/>
    </row>
    <row r="60" spans="1:27" ht="33.9" customHeight="1">
      <c r="A60" s="372"/>
      <c r="B60" s="391">
        <f t="shared" si="0"/>
        <v>8</v>
      </c>
      <c r="C60" s="601"/>
      <c r="D60" s="602"/>
      <c r="E60" s="602"/>
      <c r="F60" s="602"/>
      <c r="G60" s="602"/>
      <c r="H60" s="602"/>
      <c r="I60" s="602"/>
      <c r="J60" s="602"/>
      <c r="K60" s="602"/>
      <c r="L60" s="603"/>
      <c r="M60" s="604"/>
      <c r="N60" s="604"/>
      <c r="O60" s="604"/>
      <c r="P60" s="604"/>
      <c r="Q60" s="604"/>
      <c r="R60" s="605"/>
      <c r="S60" s="606"/>
      <c r="T60" s="606"/>
      <c r="U60" s="606"/>
      <c r="V60" s="607"/>
      <c r="W60" s="71"/>
      <c r="X60" s="4"/>
      <c r="Y60" s="5"/>
      <c r="Z60" s="389"/>
      <c r="AA60" s="390"/>
    </row>
    <row r="61" spans="1:27" ht="33.9" customHeight="1">
      <c r="A61" s="372"/>
      <c r="B61" s="391">
        <f t="shared" si="0"/>
        <v>9</v>
      </c>
      <c r="C61" s="601"/>
      <c r="D61" s="602"/>
      <c r="E61" s="602"/>
      <c r="F61" s="602"/>
      <c r="G61" s="602"/>
      <c r="H61" s="602"/>
      <c r="I61" s="602"/>
      <c r="J61" s="602"/>
      <c r="K61" s="602"/>
      <c r="L61" s="603"/>
      <c r="M61" s="604"/>
      <c r="N61" s="604"/>
      <c r="O61" s="604"/>
      <c r="P61" s="604"/>
      <c r="Q61" s="604"/>
      <c r="R61" s="605"/>
      <c r="S61" s="606"/>
      <c r="T61" s="606"/>
      <c r="U61" s="606"/>
      <c r="V61" s="607"/>
      <c r="W61" s="71"/>
      <c r="X61" s="4"/>
      <c r="Y61" s="5"/>
      <c r="Z61" s="389"/>
      <c r="AA61" s="390"/>
    </row>
    <row r="62" spans="1:27" ht="33.9" customHeight="1">
      <c r="A62" s="372"/>
      <c r="B62" s="391">
        <f t="shared" si="0"/>
        <v>10</v>
      </c>
      <c r="C62" s="601"/>
      <c r="D62" s="602"/>
      <c r="E62" s="602"/>
      <c r="F62" s="602"/>
      <c r="G62" s="602"/>
      <c r="H62" s="602"/>
      <c r="I62" s="602"/>
      <c r="J62" s="602"/>
      <c r="K62" s="602"/>
      <c r="L62" s="603"/>
      <c r="M62" s="604"/>
      <c r="N62" s="604"/>
      <c r="O62" s="604"/>
      <c r="P62" s="604"/>
      <c r="Q62" s="604"/>
      <c r="R62" s="605"/>
      <c r="S62" s="606"/>
      <c r="T62" s="606"/>
      <c r="U62" s="606"/>
      <c r="V62" s="607"/>
      <c r="W62" s="71"/>
      <c r="X62" s="4"/>
      <c r="Y62" s="5"/>
      <c r="Z62" s="389"/>
      <c r="AA62" s="390"/>
    </row>
    <row r="63" spans="1:27" ht="33.9" customHeight="1">
      <c r="A63" s="372"/>
      <c r="B63" s="391">
        <f t="shared" si="0"/>
        <v>11</v>
      </c>
      <c r="C63" s="601"/>
      <c r="D63" s="602"/>
      <c r="E63" s="602"/>
      <c r="F63" s="602"/>
      <c r="G63" s="602"/>
      <c r="H63" s="602"/>
      <c r="I63" s="602"/>
      <c r="J63" s="602"/>
      <c r="K63" s="602"/>
      <c r="L63" s="603"/>
      <c r="M63" s="604"/>
      <c r="N63" s="604"/>
      <c r="O63" s="604"/>
      <c r="P63" s="604"/>
      <c r="Q63" s="604"/>
      <c r="R63" s="605"/>
      <c r="S63" s="606"/>
      <c r="T63" s="606"/>
      <c r="U63" s="606"/>
      <c r="V63" s="607"/>
      <c r="W63" s="71"/>
      <c r="X63" s="4"/>
      <c r="Y63" s="5"/>
      <c r="Z63" s="389"/>
      <c r="AA63" s="390"/>
    </row>
    <row r="64" spans="1:27" ht="33.9" customHeight="1">
      <c r="A64" s="372"/>
      <c r="B64" s="391">
        <f t="shared" si="0"/>
        <v>12</v>
      </c>
      <c r="C64" s="601"/>
      <c r="D64" s="602"/>
      <c r="E64" s="602"/>
      <c r="F64" s="602"/>
      <c r="G64" s="602"/>
      <c r="H64" s="602"/>
      <c r="I64" s="602"/>
      <c r="J64" s="602"/>
      <c r="K64" s="602"/>
      <c r="L64" s="603"/>
      <c r="M64" s="604"/>
      <c r="N64" s="604"/>
      <c r="O64" s="604"/>
      <c r="P64" s="604"/>
      <c r="Q64" s="604"/>
      <c r="R64" s="605"/>
      <c r="S64" s="606"/>
      <c r="T64" s="606"/>
      <c r="U64" s="606"/>
      <c r="V64" s="607"/>
      <c r="W64" s="71"/>
      <c r="X64" s="4"/>
      <c r="Y64" s="5"/>
      <c r="Z64" s="389"/>
      <c r="AA64" s="390"/>
    </row>
    <row r="65" spans="1:27" ht="33.9" customHeight="1">
      <c r="A65" s="372"/>
      <c r="B65" s="391">
        <f t="shared" si="0"/>
        <v>13</v>
      </c>
      <c r="C65" s="601"/>
      <c r="D65" s="602"/>
      <c r="E65" s="602"/>
      <c r="F65" s="602"/>
      <c r="G65" s="602"/>
      <c r="H65" s="602"/>
      <c r="I65" s="602"/>
      <c r="J65" s="602"/>
      <c r="K65" s="602"/>
      <c r="L65" s="603"/>
      <c r="M65" s="604"/>
      <c r="N65" s="604"/>
      <c r="O65" s="604"/>
      <c r="P65" s="604"/>
      <c r="Q65" s="604"/>
      <c r="R65" s="605"/>
      <c r="S65" s="606"/>
      <c r="T65" s="606"/>
      <c r="U65" s="606"/>
      <c r="V65" s="607"/>
      <c r="W65" s="71"/>
      <c r="X65" s="4"/>
      <c r="Y65" s="5"/>
      <c r="Z65" s="389"/>
      <c r="AA65" s="390"/>
    </row>
    <row r="66" spans="1:27" ht="33.9" customHeight="1">
      <c r="A66" s="372"/>
      <c r="B66" s="391">
        <f t="shared" si="0"/>
        <v>14</v>
      </c>
      <c r="C66" s="601"/>
      <c r="D66" s="602"/>
      <c r="E66" s="602"/>
      <c r="F66" s="602"/>
      <c r="G66" s="602"/>
      <c r="H66" s="602"/>
      <c r="I66" s="602"/>
      <c r="J66" s="602"/>
      <c r="K66" s="602"/>
      <c r="L66" s="603"/>
      <c r="M66" s="604"/>
      <c r="N66" s="604"/>
      <c r="O66" s="604"/>
      <c r="P66" s="604"/>
      <c r="Q66" s="604"/>
      <c r="R66" s="605"/>
      <c r="S66" s="606"/>
      <c r="T66" s="606"/>
      <c r="U66" s="606"/>
      <c r="V66" s="607"/>
      <c r="W66" s="71"/>
      <c r="X66" s="4"/>
      <c r="Y66" s="5"/>
      <c r="Z66" s="389"/>
      <c r="AA66" s="390"/>
    </row>
    <row r="67" spans="1:27" ht="33.9" customHeight="1">
      <c r="A67" s="372"/>
      <c r="B67" s="391">
        <f t="shared" si="0"/>
        <v>15</v>
      </c>
      <c r="C67" s="601"/>
      <c r="D67" s="602"/>
      <c r="E67" s="602"/>
      <c r="F67" s="602"/>
      <c r="G67" s="602"/>
      <c r="H67" s="602"/>
      <c r="I67" s="602"/>
      <c r="J67" s="602"/>
      <c r="K67" s="602"/>
      <c r="L67" s="603"/>
      <c r="M67" s="604"/>
      <c r="N67" s="604"/>
      <c r="O67" s="604"/>
      <c r="P67" s="604"/>
      <c r="Q67" s="604"/>
      <c r="R67" s="605"/>
      <c r="S67" s="606"/>
      <c r="T67" s="606"/>
      <c r="U67" s="606"/>
      <c r="V67" s="607"/>
      <c r="W67" s="71"/>
      <c r="X67" s="4"/>
      <c r="Y67" s="5"/>
      <c r="Z67" s="389"/>
      <c r="AA67" s="390"/>
    </row>
    <row r="68" spans="1:27" ht="33.9" customHeight="1">
      <c r="A68" s="372"/>
      <c r="B68" s="391">
        <f t="shared" si="0"/>
        <v>16</v>
      </c>
      <c r="C68" s="601"/>
      <c r="D68" s="602"/>
      <c r="E68" s="602"/>
      <c r="F68" s="602"/>
      <c r="G68" s="602"/>
      <c r="H68" s="602"/>
      <c r="I68" s="602"/>
      <c r="J68" s="602"/>
      <c r="K68" s="602"/>
      <c r="L68" s="603"/>
      <c r="M68" s="604"/>
      <c r="N68" s="604"/>
      <c r="O68" s="604"/>
      <c r="P68" s="604"/>
      <c r="Q68" s="604"/>
      <c r="R68" s="605"/>
      <c r="S68" s="606"/>
      <c r="T68" s="606"/>
      <c r="U68" s="606"/>
      <c r="V68" s="607"/>
      <c r="W68" s="71"/>
      <c r="X68" s="4"/>
      <c r="Y68" s="5"/>
      <c r="Z68" s="389"/>
      <c r="AA68" s="390"/>
    </row>
    <row r="69" spans="1:27" ht="33.9" customHeight="1">
      <c r="A69" s="372"/>
      <c r="B69" s="391">
        <f t="shared" si="0"/>
        <v>17</v>
      </c>
      <c r="C69" s="601"/>
      <c r="D69" s="602"/>
      <c r="E69" s="602"/>
      <c r="F69" s="602"/>
      <c r="G69" s="602"/>
      <c r="H69" s="602"/>
      <c r="I69" s="602"/>
      <c r="J69" s="602"/>
      <c r="K69" s="602"/>
      <c r="L69" s="603"/>
      <c r="M69" s="604"/>
      <c r="N69" s="604"/>
      <c r="O69" s="604"/>
      <c r="P69" s="604"/>
      <c r="Q69" s="604"/>
      <c r="R69" s="605"/>
      <c r="S69" s="606"/>
      <c r="T69" s="606"/>
      <c r="U69" s="606"/>
      <c r="V69" s="607"/>
      <c r="W69" s="71"/>
      <c r="X69" s="4"/>
      <c r="Y69" s="5"/>
      <c r="Z69" s="389"/>
      <c r="AA69" s="390"/>
    </row>
    <row r="70" spans="1:27" ht="33.9" customHeight="1">
      <c r="A70" s="372"/>
      <c r="B70" s="391">
        <f t="shared" si="0"/>
        <v>18</v>
      </c>
      <c r="C70" s="601"/>
      <c r="D70" s="602"/>
      <c r="E70" s="602"/>
      <c r="F70" s="602"/>
      <c r="G70" s="602"/>
      <c r="H70" s="602"/>
      <c r="I70" s="602"/>
      <c r="J70" s="602"/>
      <c r="K70" s="602"/>
      <c r="L70" s="603"/>
      <c r="M70" s="604"/>
      <c r="N70" s="604"/>
      <c r="O70" s="604"/>
      <c r="P70" s="604"/>
      <c r="Q70" s="604"/>
      <c r="R70" s="605"/>
      <c r="S70" s="606"/>
      <c r="T70" s="606"/>
      <c r="U70" s="606"/>
      <c r="V70" s="607"/>
      <c r="W70" s="71"/>
      <c r="X70" s="4"/>
      <c r="Y70" s="5"/>
      <c r="Z70" s="389"/>
      <c r="AA70" s="390"/>
    </row>
    <row r="71" spans="1:27" ht="33.9" customHeight="1">
      <c r="A71" s="372"/>
      <c r="B71" s="391">
        <f t="shared" si="0"/>
        <v>19</v>
      </c>
      <c r="C71" s="601"/>
      <c r="D71" s="602"/>
      <c r="E71" s="602"/>
      <c r="F71" s="602"/>
      <c r="G71" s="602"/>
      <c r="H71" s="602"/>
      <c r="I71" s="602"/>
      <c r="J71" s="602"/>
      <c r="K71" s="602"/>
      <c r="L71" s="603"/>
      <c r="M71" s="604"/>
      <c r="N71" s="604"/>
      <c r="O71" s="604"/>
      <c r="P71" s="604"/>
      <c r="Q71" s="604"/>
      <c r="R71" s="605"/>
      <c r="S71" s="606"/>
      <c r="T71" s="606"/>
      <c r="U71" s="606"/>
      <c r="V71" s="607"/>
      <c r="W71" s="71"/>
      <c r="X71" s="4"/>
      <c r="Y71" s="5"/>
      <c r="Z71" s="389"/>
      <c r="AA71" s="390"/>
    </row>
    <row r="72" spans="1:27" ht="33.9" customHeight="1">
      <c r="A72" s="372"/>
      <c r="B72" s="391">
        <f t="shared" si="0"/>
        <v>20</v>
      </c>
      <c r="C72" s="601"/>
      <c r="D72" s="602"/>
      <c r="E72" s="602"/>
      <c r="F72" s="602"/>
      <c r="G72" s="602"/>
      <c r="H72" s="602"/>
      <c r="I72" s="602"/>
      <c r="J72" s="602"/>
      <c r="K72" s="602"/>
      <c r="L72" s="603"/>
      <c r="M72" s="604"/>
      <c r="N72" s="604"/>
      <c r="O72" s="604"/>
      <c r="P72" s="604"/>
      <c r="Q72" s="604"/>
      <c r="R72" s="605"/>
      <c r="S72" s="606"/>
      <c r="T72" s="606"/>
      <c r="U72" s="606"/>
      <c r="V72" s="607"/>
      <c r="W72" s="71"/>
      <c r="X72" s="4"/>
      <c r="Y72" s="5"/>
      <c r="Z72" s="389"/>
      <c r="AA72" s="390"/>
    </row>
    <row r="73" spans="1:27" ht="33.9" customHeight="1">
      <c r="A73" s="372"/>
      <c r="B73" s="391">
        <f t="shared" si="0"/>
        <v>21</v>
      </c>
      <c r="C73" s="601"/>
      <c r="D73" s="602"/>
      <c r="E73" s="602"/>
      <c r="F73" s="602"/>
      <c r="G73" s="602"/>
      <c r="H73" s="602"/>
      <c r="I73" s="602"/>
      <c r="J73" s="602"/>
      <c r="K73" s="602"/>
      <c r="L73" s="603"/>
      <c r="M73" s="604"/>
      <c r="N73" s="604"/>
      <c r="O73" s="604"/>
      <c r="P73" s="604"/>
      <c r="Q73" s="604"/>
      <c r="R73" s="605"/>
      <c r="S73" s="606"/>
      <c r="T73" s="606"/>
      <c r="U73" s="606"/>
      <c r="V73" s="607"/>
      <c r="W73" s="71"/>
      <c r="X73" s="4"/>
      <c r="Y73" s="5"/>
      <c r="Z73" s="389"/>
      <c r="AA73" s="390"/>
    </row>
    <row r="74" spans="1:27" ht="33.9" customHeight="1">
      <c r="A74" s="372"/>
      <c r="B74" s="391">
        <f t="shared" si="0"/>
        <v>22</v>
      </c>
      <c r="C74" s="601"/>
      <c r="D74" s="602"/>
      <c r="E74" s="602"/>
      <c r="F74" s="602"/>
      <c r="G74" s="602"/>
      <c r="H74" s="602"/>
      <c r="I74" s="602"/>
      <c r="J74" s="602"/>
      <c r="K74" s="602"/>
      <c r="L74" s="603"/>
      <c r="M74" s="604"/>
      <c r="N74" s="604"/>
      <c r="O74" s="604"/>
      <c r="P74" s="604"/>
      <c r="Q74" s="604"/>
      <c r="R74" s="605"/>
      <c r="S74" s="606"/>
      <c r="T74" s="606"/>
      <c r="U74" s="606"/>
      <c r="V74" s="607"/>
      <c r="W74" s="71"/>
      <c r="X74" s="4"/>
      <c r="Y74" s="5"/>
      <c r="Z74" s="389"/>
      <c r="AA74" s="390"/>
    </row>
    <row r="75" spans="1:27" ht="33.9" customHeight="1">
      <c r="A75" s="372"/>
      <c r="B75" s="391">
        <f t="shared" si="0"/>
        <v>23</v>
      </c>
      <c r="C75" s="601"/>
      <c r="D75" s="602"/>
      <c r="E75" s="602"/>
      <c r="F75" s="602"/>
      <c r="G75" s="602"/>
      <c r="H75" s="602"/>
      <c r="I75" s="602"/>
      <c r="J75" s="602"/>
      <c r="K75" s="602"/>
      <c r="L75" s="603"/>
      <c r="M75" s="604"/>
      <c r="N75" s="604"/>
      <c r="O75" s="604"/>
      <c r="P75" s="604"/>
      <c r="Q75" s="604"/>
      <c r="R75" s="605"/>
      <c r="S75" s="606"/>
      <c r="T75" s="606"/>
      <c r="U75" s="606"/>
      <c r="V75" s="607"/>
      <c r="W75" s="71"/>
      <c r="X75" s="4"/>
      <c r="Y75" s="5"/>
      <c r="Z75" s="389"/>
      <c r="AA75" s="390"/>
    </row>
    <row r="76" spans="1:27" ht="33.9" customHeight="1">
      <c r="A76" s="372"/>
      <c r="B76" s="391">
        <f t="shared" si="0"/>
        <v>24</v>
      </c>
      <c r="C76" s="601"/>
      <c r="D76" s="602"/>
      <c r="E76" s="602"/>
      <c r="F76" s="602"/>
      <c r="G76" s="602"/>
      <c r="H76" s="602"/>
      <c r="I76" s="602"/>
      <c r="J76" s="602"/>
      <c r="K76" s="602"/>
      <c r="L76" s="603"/>
      <c r="M76" s="604"/>
      <c r="N76" s="604"/>
      <c r="O76" s="604"/>
      <c r="P76" s="604"/>
      <c r="Q76" s="604"/>
      <c r="R76" s="605"/>
      <c r="S76" s="606"/>
      <c r="T76" s="606"/>
      <c r="U76" s="606"/>
      <c r="V76" s="607"/>
      <c r="W76" s="71"/>
      <c r="X76" s="4"/>
      <c r="Y76" s="5"/>
      <c r="Z76" s="389"/>
      <c r="AA76" s="390"/>
    </row>
    <row r="77" spans="1:27" ht="33.9" customHeight="1">
      <c r="A77" s="372"/>
      <c r="B77" s="391">
        <f t="shared" si="0"/>
        <v>25</v>
      </c>
      <c r="C77" s="601"/>
      <c r="D77" s="602"/>
      <c r="E77" s="602"/>
      <c r="F77" s="602"/>
      <c r="G77" s="602"/>
      <c r="H77" s="602"/>
      <c r="I77" s="602"/>
      <c r="J77" s="602"/>
      <c r="K77" s="602"/>
      <c r="L77" s="603"/>
      <c r="M77" s="604"/>
      <c r="N77" s="604"/>
      <c r="O77" s="604"/>
      <c r="P77" s="604"/>
      <c r="Q77" s="604"/>
      <c r="R77" s="605"/>
      <c r="S77" s="606"/>
      <c r="T77" s="606"/>
      <c r="U77" s="606"/>
      <c r="V77" s="607"/>
      <c r="W77" s="71"/>
      <c r="X77" s="4"/>
      <c r="Y77" s="5"/>
      <c r="Z77" s="389"/>
      <c r="AA77" s="390"/>
    </row>
    <row r="78" spans="1:27" ht="33.9" customHeight="1">
      <c r="A78" s="372"/>
      <c r="B78" s="391">
        <f t="shared" si="0"/>
        <v>26</v>
      </c>
      <c r="C78" s="601"/>
      <c r="D78" s="602"/>
      <c r="E78" s="602"/>
      <c r="F78" s="602"/>
      <c r="G78" s="602"/>
      <c r="H78" s="602"/>
      <c r="I78" s="602"/>
      <c r="J78" s="602"/>
      <c r="K78" s="602"/>
      <c r="L78" s="603"/>
      <c r="M78" s="604"/>
      <c r="N78" s="604"/>
      <c r="O78" s="604"/>
      <c r="P78" s="604"/>
      <c r="Q78" s="604"/>
      <c r="R78" s="605"/>
      <c r="S78" s="606"/>
      <c r="T78" s="606"/>
      <c r="U78" s="606"/>
      <c r="V78" s="607"/>
      <c r="W78" s="71"/>
      <c r="X78" s="4"/>
      <c r="Y78" s="5"/>
      <c r="Z78" s="389"/>
      <c r="AA78" s="390"/>
    </row>
    <row r="79" spans="1:27" ht="33.9" customHeight="1">
      <c r="A79" s="372"/>
      <c r="B79" s="391">
        <f t="shared" si="0"/>
        <v>27</v>
      </c>
      <c r="C79" s="601"/>
      <c r="D79" s="602"/>
      <c r="E79" s="602"/>
      <c r="F79" s="602"/>
      <c r="G79" s="602"/>
      <c r="H79" s="602"/>
      <c r="I79" s="602"/>
      <c r="J79" s="602"/>
      <c r="K79" s="602"/>
      <c r="L79" s="603"/>
      <c r="M79" s="604"/>
      <c r="N79" s="604"/>
      <c r="O79" s="604"/>
      <c r="P79" s="604"/>
      <c r="Q79" s="604"/>
      <c r="R79" s="605"/>
      <c r="S79" s="606"/>
      <c r="T79" s="606"/>
      <c r="U79" s="606"/>
      <c r="V79" s="607"/>
      <c r="W79" s="71"/>
      <c r="X79" s="4"/>
      <c r="Y79" s="5"/>
      <c r="Z79" s="389"/>
      <c r="AA79" s="390"/>
    </row>
    <row r="80" spans="1:27" ht="33.9" customHeight="1">
      <c r="A80" s="372"/>
      <c r="B80" s="391">
        <f t="shared" si="0"/>
        <v>28</v>
      </c>
      <c r="C80" s="601"/>
      <c r="D80" s="602"/>
      <c r="E80" s="602"/>
      <c r="F80" s="602"/>
      <c r="G80" s="602"/>
      <c r="H80" s="602"/>
      <c r="I80" s="602"/>
      <c r="J80" s="602"/>
      <c r="K80" s="602"/>
      <c r="L80" s="603"/>
      <c r="M80" s="604"/>
      <c r="N80" s="604"/>
      <c r="O80" s="604"/>
      <c r="P80" s="604"/>
      <c r="Q80" s="604"/>
      <c r="R80" s="605"/>
      <c r="S80" s="606"/>
      <c r="T80" s="606"/>
      <c r="U80" s="606"/>
      <c r="V80" s="607"/>
      <c r="W80" s="71"/>
      <c r="X80" s="4"/>
      <c r="Y80" s="5"/>
      <c r="Z80" s="389"/>
      <c r="AA80" s="390"/>
    </row>
    <row r="81" spans="1:27" ht="33.9" customHeight="1">
      <c r="A81" s="372"/>
      <c r="B81" s="391">
        <f t="shared" si="0"/>
        <v>29</v>
      </c>
      <c r="C81" s="601"/>
      <c r="D81" s="602"/>
      <c r="E81" s="602"/>
      <c r="F81" s="602"/>
      <c r="G81" s="602"/>
      <c r="H81" s="602"/>
      <c r="I81" s="602"/>
      <c r="J81" s="602"/>
      <c r="K81" s="602"/>
      <c r="L81" s="603"/>
      <c r="M81" s="604"/>
      <c r="N81" s="604"/>
      <c r="O81" s="604"/>
      <c r="P81" s="604"/>
      <c r="Q81" s="604"/>
      <c r="R81" s="605"/>
      <c r="S81" s="606"/>
      <c r="T81" s="606"/>
      <c r="U81" s="606"/>
      <c r="V81" s="607"/>
      <c r="W81" s="71"/>
      <c r="X81" s="4"/>
      <c r="Y81" s="5"/>
      <c r="Z81" s="389"/>
      <c r="AA81" s="390"/>
    </row>
    <row r="82" spans="1:27" ht="33.9" customHeight="1">
      <c r="A82" s="372"/>
      <c r="B82" s="391">
        <f t="shared" si="0"/>
        <v>30</v>
      </c>
      <c r="C82" s="601"/>
      <c r="D82" s="602"/>
      <c r="E82" s="602"/>
      <c r="F82" s="602"/>
      <c r="G82" s="602"/>
      <c r="H82" s="602"/>
      <c r="I82" s="602"/>
      <c r="J82" s="602"/>
      <c r="K82" s="602"/>
      <c r="L82" s="603"/>
      <c r="M82" s="604"/>
      <c r="N82" s="604"/>
      <c r="O82" s="604"/>
      <c r="P82" s="604"/>
      <c r="Q82" s="604"/>
      <c r="R82" s="605"/>
      <c r="S82" s="606"/>
      <c r="T82" s="606"/>
      <c r="U82" s="606"/>
      <c r="V82" s="607"/>
      <c r="W82" s="71"/>
      <c r="X82" s="4"/>
      <c r="Y82" s="5"/>
      <c r="Z82" s="389"/>
      <c r="AA82" s="390"/>
    </row>
    <row r="83" spans="1:27" ht="33.9" customHeight="1">
      <c r="A83" s="372"/>
      <c r="B83" s="391">
        <f t="shared" si="0"/>
        <v>31</v>
      </c>
      <c r="C83" s="601"/>
      <c r="D83" s="602"/>
      <c r="E83" s="602"/>
      <c r="F83" s="602"/>
      <c r="G83" s="602"/>
      <c r="H83" s="602"/>
      <c r="I83" s="602"/>
      <c r="J83" s="602"/>
      <c r="K83" s="602"/>
      <c r="L83" s="603"/>
      <c r="M83" s="604"/>
      <c r="N83" s="604"/>
      <c r="O83" s="604"/>
      <c r="P83" s="604"/>
      <c r="Q83" s="604"/>
      <c r="R83" s="605"/>
      <c r="S83" s="606"/>
      <c r="T83" s="606"/>
      <c r="U83" s="606"/>
      <c r="V83" s="607"/>
      <c r="W83" s="71"/>
      <c r="X83" s="4"/>
      <c r="Y83" s="5"/>
      <c r="Z83" s="389"/>
      <c r="AA83" s="390"/>
    </row>
    <row r="84" spans="1:27" ht="33.9" customHeight="1">
      <c r="A84" s="372"/>
      <c r="B84" s="391">
        <f t="shared" si="0"/>
        <v>32</v>
      </c>
      <c r="C84" s="601"/>
      <c r="D84" s="602"/>
      <c r="E84" s="602"/>
      <c r="F84" s="602"/>
      <c r="G84" s="602"/>
      <c r="H84" s="602"/>
      <c r="I84" s="602"/>
      <c r="J84" s="602"/>
      <c r="K84" s="602"/>
      <c r="L84" s="603"/>
      <c r="M84" s="604"/>
      <c r="N84" s="604"/>
      <c r="O84" s="604"/>
      <c r="P84" s="604"/>
      <c r="Q84" s="604"/>
      <c r="R84" s="605"/>
      <c r="S84" s="606"/>
      <c r="T84" s="606"/>
      <c r="U84" s="606"/>
      <c r="V84" s="607"/>
      <c r="W84" s="71"/>
      <c r="X84" s="4"/>
      <c r="Y84" s="5"/>
      <c r="Z84" s="389"/>
      <c r="AA84" s="390"/>
    </row>
    <row r="85" spans="1:27" ht="33.9" customHeight="1">
      <c r="A85" s="372"/>
      <c r="B85" s="391">
        <f t="shared" si="0"/>
        <v>33</v>
      </c>
      <c r="C85" s="601"/>
      <c r="D85" s="602"/>
      <c r="E85" s="602"/>
      <c r="F85" s="602"/>
      <c r="G85" s="602"/>
      <c r="H85" s="602"/>
      <c r="I85" s="602"/>
      <c r="J85" s="602"/>
      <c r="K85" s="602"/>
      <c r="L85" s="603"/>
      <c r="M85" s="604"/>
      <c r="N85" s="604"/>
      <c r="O85" s="604"/>
      <c r="P85" s="604"/>
      <c r="Q85" s="604"/>
      <c r="R85" s="605"/>
      <c r="S85" s="606"/>
      <c r="T85" s="606"/>
      <c r="U85" s="606"/>
      <c r="V85" s="607"/>
      <c r="W85" s="71"/>
      <c r="X85" s="4"/>
      <c r="Y85" s="5"/>
      <c r="Z85" s="389"/>
      <c r="AA85" s="390"/>
    </row>
    <row r="86" spans="1:27" ht="33.9" customHeight="1">
      <c r="A86" s="372"/>
      <c r="B86" s="391">
        <f t="shared" si="0"/>
        <v>34</v>
      </c>
      <c r="C86" s="601"/>
      <c r="D86" s="602"/>
      <c r="E86" s="602"/>
      <c r="F86" s="602"/>
      <c r="G86" s="602"/>
      <c r="H86" s="602"/>
      <c r="I86" s="602"/>
      <c r="J86" s="602"/>
      <c r="K86" s="602"/>
      <c r="L86" s="603"/>
      <c r="M86" s="604"/>
      <c r="N86" s="604"/>
      <c r="O86" s="604"/>
      <c r="P86" s="604"/>
      <c r="Q86" s="604"/>
      <c r="R86" s="605"/>
      <c r="S86" s="606"/>
      <c r="T86" s="606"/>
      <c r="U86" s="606"/>
      <c r="V86" s="607"/>
      <c r="W86" s="71"/>
      <c r="X86" s="4"/>
      <c r="Y86" s="5"/>
      <c r="Z86" s="389"/>
      <c r="AA86" s="390"/>
    </row>
    <row r="87" spans="1:27" ht="33.9" customHeight="1">
      <c r="A87" s="372"/>
      <c r="B87" s="391">
        <f t="shared" si="0"/>
        <v>35</v>
      </c>
      <c r="C87" s="601"/>
      <c r="D87" s="602"/>
      <c r="E87" s="602"/>
      <c r="F87" s="602"/>
      <c r="G87" s="602"/>
      <c r="H87" s="602"/>
      <c r="I87" s="602"/>
      <c r="J87" s="602"/>
      <c r="K87" s="602"/>
      <c r="L87" s="603"/>
      <c r="M87" s="604"/>
      <c r="N87" s="604"/>
      <c r="O87" s="604"/>
      <c r="P87" s="604"/>
      <c r="Q87" s="604"/>
      <c r="R87" s="605"/>
      <c r="S87" s="606"/>
      <c r="T87" s="606"/>
      <c r="U87" s="606"/>
      <c r="V87" s="607"/>
      <c r="W87" s="71"/>
      <c r="X87" s="4"/>
      <c r="Y87" s="5"/>
      <c r="Z87" s="389"/>
      <c r="AA87" s="390"/>
    </row>
    <row r="88" spans="1:27" ht="33.9" customHeight="1">
      <c r="A88" s="372"/>
      <c r="B88" s="391">
        <f t="shared" si="0"/>
        <v>36</v>
      </c>
      <c r="C88" s="601"/>
      <c r="D88" s="602"/>
      <c r="E88" s="602"/>
      <c r="F88" s="602"/>
      <c r="G88" s="602"/>
      <c r="H88" s="602"/>
      <c r="I88" s="602"/>
      <c r="J88" s="602"/>
      <c r="K88" s="602"/>
      <c r="L88" s="603"/>
      <c r="M88" s="604"/>
      <c r="N88" s="604"/>
      <c r="O88" s="604"/>
      <c r="P88" s="604"/>
      <c r="Q88" s="604"/>
      <c r="R88" s="605"/>
      <c r="S88" s="606"/>
      <c r="T88" s="606"/>
      <c r="U88" s="606"/>
      <c r="V88" s="607"/>
      <c r="W88" s="71"/>
      <c r="X88" s="4"/>
      <c r="Y88" s="5"/>
      <c r="Z88" s="389"/>
      <c r="AA88" s="390"/>
    </row>
    <row r="89" spans="1:27" ht="33.9" customHeight="1">
      <c r="A89" s="372"/>
      <c r="B89" s="391">
        <f t="shared" si="0"/>
        <v>37</v>
      </c>
      <c r="C89" s="601"/>
      <c r="D89" s="602"/>
      <c r="E89" s="602"/>
      <c r="F89" s="602"/>
      <c r="G89" s="602"/>
      <c r="H89" s="602"/>
      <c r="I89" s="602"/>
      <c r="J89" s="602"/>
      <c r="K89" s="602"/>
      <c r="L89" s="603"/>
      <c r="M89" s="604"/>
      <c r="N89" s="604"/>
      <c r="O89" s="604"/>
      <c r="P89" s="604"/>
      <c r="Q89" s="604"/>
      <c r="R89" s="605"/>
      <c r="S89" s="606"/>
      <c r="T89" s="606"/>
      <c r="U89" s="606"/>
      <c r="V89" s="607"/>
      <c r="W89" s="71"/>
      <c r="X89" s="4"/>
      <c r="Y89" s="5"/>
      <c r="Z89" s="389"/>
      <c r="AA89" s="390"/>
    </row>
    <row r="90" spans="1:27" ht="33.9" customHeight="1">
      <c r="A90" s="372"/>
      <c r="B90" s="391">
        <f t="shared" si="0"/>
        <v>38</v>
      </c>
      <c r="C90" s="601"/>
      <c r="D90" s="602"/>
      <c r="E90" s="602"/>
      <c r="F90" s="602"/>
      <c r="G90" s="602"/>
      <c r="H90" s="602"/>
      <c r="I90" s="602"/>
      <c r="J90" s="602"/>
      <c r="K90" s="602"/>
      <c r="L90" s="603"/>
      <c r="M90" s="604"/>
      <c r="N90" s="604"/>
      <c r="O90" s="604"/>
      <c r="P90" s="604"/>
      <c r="Q90" s="604"/>
      <c r="R90" s="605"/>
      <c r="S90" s="606"/>
      <c r="T90" s="606"/>
      <c r="U90" s="606"/>
      <c r="V90" s="607"/>
      <c r="W90" s="71"/>
      <c r="X90" s="4"/>
      <c r="Y90" s="5"/>
      <c r="Z90" s="389"/>
      <c r="AA90" s="390"/>
    </row>
    <row r="91" spans="1:27" ht="33.9" customHeight="1">
      <c r="A91" s="372"/>
      <c r="B91" s="391">
        <f t="shared" si="0"/>
        <v>39</v>
      </c>
      <c r="C91" s="601"/>
      <c r="D91" s="602"/>
      <c r="E91" s="602"/>
      <c r="F91" s="602"/>
      <c r="G91" s="602"/>
      <c r="H91" s="602"/>
      <c r="I91" s="602"/>
      <c r="J91" s="602"/>
      <c r="K91" s="602"/>
      <c r="L91" s="603"/>
      <c r="M91" s="604"/>
      <c r="N91" s="604"/>
      <c r="O91" s="604"/>
      <c r="P91" s="604"/>
      <c r="Q91" s="604"/>
      <c r="R91" s="605"/>
      <c r="S91" s="606"/>
      <c r="T91" s="606"/>
      <c r="U91" s="606"/>
      <c r="V91" s="607"/>
      <c r="W91" s="71"/>
      <c r="X91" s="4"/>
      <c r="Y91" s="5"/>
      <c r="Z91" s="389"/>
      <c r="AA91" s="390"/>
    </row>
    <row r="92" spans="1:27" ht="33.9" customHeight="1">
      <c r="A92" s="372"/>
      <c r="B92" s="391">
        <f t="shared" si="0"/>
        <v>40</v>
      </c>
      <c r="C92" s="601"/>
      <c r="D92" s="602"/>
      <c r="E92" s="602"/>
      <c r="F92" s="602"/>
      <c r="G92" s="602"/>
      <c r="H92" s="602"/>
      <c r="I92" s="602"/>
      <c r="J92" s="602"/>
      <c r="K92" s="602"/>
      <c r="L92" s="603"/>
      <c r="M92" s="604"/>
      <c r="N92" s="604"/>
      <c r="O92" s="604"/>
      <c r="P92" s="604"/>
      <c r="Q92" s="604"/>
      <c r="R92" s="605"/>
      <c r="S92" s="606"/>
      <c r="T92" s="606"/>
      <c r="U92" s="606"/>
      <c r="V92" s="607"/>
      <c r="W92" s="71"/>
      <c r="X92" s="4"/>
      <c r="Y92" s="5"/>
      <c r="Z92" s="389"/>
      <c r="AA92" s="390"/>
    </row>
    <row r="93" spans="1:27" ht="33.9" customHeight="1">
      <c r="A93" s="372"/>
      <c r="B93" s="391">
        <f t="shared" si="0"/>
        <v>41</v>
      </c>
      <c r="C93" s="601"/>
      <c r="D93" s="602"/>
      <c r="E93" s="602"/>
      <c r="F93" s="602"/>
      <c r="G93" s="602"/>
      <c r="H93" s="602"/>
      <c r="I93" s="602"/>
      <c r="J93" s="602"/>
      <c r="K93" s="602"/>
      <c r="L93" s="603"/>
      <c r="M93" s="604"/>
      <c r="N93" s="604"/>
      <c r="O93" s="604"/>
      <c r="P93" s="604"/>
      <c r="Q93" s="604"/>
      <c r="R93" s="605"/>
      <c r="S93" s="606"/>
      <c r="T93" s="606"/>
      <c r="U93" s="606"/>
      <c r="V93" s="607"/>
      <c r="W93" s="71"/>
      <c r="X93" s="4"/>
      <c r="Y93" s="5"/>
      <c r="Z93" s="389"/>
      <c r="AA93" s="390"/>
    </row>
    <row r="94" spans="1:27" ht="33.9" customHeight="1">
      <c r="A94" s="372"/>
      <c r="B94" s="391">
        <f t="shared" si="0"/>
        <v>42</v>
      </c>
      <c r="C94" s="601"/>
      <c r="D94" s="602"/>
      <c r="E94" s="602"/>
      <c r="F94" s="602"/>
      <c r="G94" s="602"/>
      <c r="H94" s="602"/>
      <c r="I94" s="602"/>
      <c r="J94" s="602"/>
      <c r="K94" s="602"/>
      <c r="L94" s="603"/>
      <c r="M94" s="604"/>
      <c r="N94" s="604"/>
      <c r="O94" s="604"/>
      <c r="P94" s="604"/>
      <c r="Q94" s="604"/>
      <c r="R94" s="605"/>
      <c r="S94" s="606"/>
      <c r="T94" s="606"/>
      <c r="U94" s="606"/>
      <c r="V94" s="607"/>
      <c r="W94" s="71"/>
      <c r="X94" s="4"/>
      <c r="Y94" s="5"/>
      <c r="Z94" s="389"/>
      <c r="AA94" s="390"/>
    </row>
    <row r="95" spans="1:27" ht="33.9" customHeight="1">
      <c r="A95" s="372"/>
      <c r="B95" s="391">
        <f t="shared" si="0"/>
        <v>43</v>
      </c>
      <c r="C95" s="601"/>
      <c r="D95" s="602"/>
      <c r="E95" s="602"/>
      <c r="F95" s="602"/>
      <c r="G95" s="602"/>
      <c r="H95" s="602"/>
      <c r="I95" s="602"/>
      <c r="J95" s="602"/>
      <c r="K95" s="602"/>
      <c r="L95" s="603"/>
      <c r="M95" s="604"/>
      <c r="N95" s="604"/>
      <c r="O95" s="604"/>
      <c r="P95" s="604"/>
      <c r="Q95" s="604"/>
      <c r="R95" s="605"/>
      <c r="S95" s="606"/>
      <c r="T95" s="606"/>
      <c r="U95" s="606"/>
      <c r="V95" s="607"/>
      <c r="W95" s="71"/>
      <c r="X95" s="4"/>
      <c r="Y95" s="5"/>
      <c r="Z95" s="389"/>
      <c r="AA95" s="390"/>
    </row>
    <row r="96" spans="1:27" ht="33.9" customHeight="1">
      <c r="A96" s="372"/>
      <c r="B96" s="391">
        <f t="shared" si="0"/>
        <v>44</v>
      </c>
      <c r="C96" s="601"/>
      <c r="D96" s="602"/>
      <c r="E96" s="602"/>
      <c r="F96" s="602"/>
      <c r="G96" s="602"/>
      <c r="H96" s="602"/>
      <c r="I96" s="602"/>
      <c r="J96" s="602"/>
      <c r="K96" s="602"/>
      <c r="L96" s="603"/>
      <c r="M96" s="604"/>
      <c r="N96" s="604"/>
      <c r="O96" s="604"/>
      <c r="P96" s="604"/>
      <c r="Q96" s="604"/>
      <c r="R96" s="605"/>
      <c r="S96" s="606"/>
      <c r="T96" s="606"/>
      <c r="U96" s="606"/>
      <c r="V96" s="607"/>
      <c r="W96" s="71"/>
      <c r="X96" s="4"/>
      <c r="Y96" s="5"/>
      <c r="Z96" s="389"/>
      <c r="AA96" s="390"/>
    </row>
    <row r="97" spans="1:27" ht="33.9" customHeight="1">
      <c r="A97" s="372"/>
      <c r="B97" s="391">
        <f t="shared" si="0"/>
        <v>45</v>
      </c>
      <c r="C97" s="601"/>
      <c r="D97" s="602"/>
      <c r="E97" s="602"/>
      <c r="F97" s="602"/>
      <c r="G97" s="602"/>
      <c r="H97" s="602"/>
      <c r="I97" s="602"/>
      <c r="J97" s="602"/>
      <c r="K97" s="602"/>
      <c r="L97" s="603"/>
      <c r="M97" s="604"/>
      <c r="N97" s="604"/>
      <c r="O97" s="604"/>
      <c r="P97" s="604"/>
      <c r="Q97" s="604"/>
      <c r="R97" s="605"/>
      <c r="S97" s="606"/>
      <c r="T97" s="606"/>
      <c r="U97" s="606"/>
      <c r="V97" s="607"/>
      <c r="W97" s="71"/>
      <c r="X97" s="4"/>
      <c r="Y97" s="5"/>
      <c r="Z97" s="389"/>
      <c r="AA97" s="390"/>
    </row>
    <row r="98" spans="1:27" ht="33.9" customHeight="1">
      <c r="A98" s="372"/>
      <c r="B98" s="391">
        <f t="shared" si="0"/>
        <v>46</v>
      </c>
      <c r="C98" s="601"/>
      <c r="D98" s="602"/>
      <c r="E98" s="602"/>
      <c r="F98" s="602"/>
      <c r="G98" s="602"/>
      <c r="H98" s="602"/>
      <c r="I98" s="602"/>
      <c r="J98" s="602"/>
      <c r="K98" s="602"/>
      <c r="L98" s="603"/>
      <c r="M98" s="604"/>
      <c r="N98" s="604"/>
      <c r="O98" s="604"/>
      <c r="P98" s="604"/>
      <c r="Q98" s="604"/>
      <c r="R98" s="605"/>
      <c r="S98" s="606"/>
      <c r="T98" s="606"/>
      <c r="U98" s="606"/>
      <c r="V98" s="607"/>
      <c r="W98" s="71"/>
      <c r="X98" s="4"/>
      <c r="Y98" s="5"/>
      <c r="Z98" s="389"/>
      <c r="AA98" s="390"/>
    </row>
    <row r="99" spans="1:27" ht="33.9" customHeight="1">
      <c r="A99" s="372"/>
      <c r="B99" s="391">
        <f t="shared" si="0"/>
        <v>47</v>
      </c>
      <c r="C99" s="601"/>
      <c r="D99" s="602"/>
      <c r="E99" s="602"/>
      <c r="F99" s="602"/>
      <c r="G99" s="602"/>
      <c r="H99" s="602"/>
      <c r="I99" s="602"/>
      <c r="J99" s="602"/>
      <c r="K99" s="602"/>
      <c r="L99" s="603"/>
      <c r="M99" s="604"/>
      <c r="N99" s="604"/>
      <c r="O99" s="604"/>
      <c r="P99" s="604"/>
      <c r="Q99" s="604"/>
      <c r="R99" s="605"/>
      <c r="S99" s="606"/>
      <c r="T99" s="606"/>
      <c r="U99" s="606"/>
      <c r="V99" s="607"/>
      <c r="W99" s="71"/>
      <c r="X99" s="4"/>
      <c r="Y99" s="5"/>
      <c r="Z99" s="389"/>
      <c r="AA99" s="390"/>
    </row>
    <row r="100" spans="1:27" ht="33.9" customHeight="1">
      <c r="A100" s="372"/>
      <c r="B100" s="391">
        <f t="shared" si="0"/>
        <v>48</v>
      </c>
      <c r="C100" s="601"/>
      <c r="D100" s="602"/>
      <c r="E100" s="602"/>
      <c r="F100" s="602"/>
      <c r="G100" s="602"/>
      <c r="H100" s="602"/>
      <c r="I100" s="602"/>
      <c r="J100" s="602"/>
      <c r="K100" s="602"/>
      <c r="L100" s="603"/>
      <c r="M100" s="604"/>
      <c r="N100" s="604"/>
      <c r="O100" s="604"/>
      <c r="P100" s="604"/>
      <c r="Q100" s="604"/>
      <c r="R100" s="605"/>
      <c r="S100" s="606"/>
      <c r="T100" s="606"/>
      <c r="U100" s="606"/>
      <c r="V100" s="607"/>
      <c r="W100" s="71"/>
      <c r="X100" s="4"/>
      <c r="Y100" s="5"/>
      <c r="Z100" s="389"/>
      <c r="AA100" s="390"/>
    </row>
    <row r="101" spans="1:27" ht="33.9" customHeight="1">
      <c r="A101" s="372"/>
      <c r="B101" s="391">
        <f t="shared" si="0"/>
        <v>49</v>
      </c>
      <c r="C101" s="601"/>
      <c r="D101" s="602"/>
      <c r="E101" s="602"/>
      <c r="F101" s="602"/>
      <c r="G101" s="602"/>
      <c r="H101" s="602"/>
      <c r="I101" s="602"/>
      <c r="J101" s="602"/>
      <c r="K101" s="602"/>
      <c r="L101" s="603"/>
      <c r="M101" s="604"/>
      <c r="N101" s="604"/>
      <c r="O101" s="604"/>
      <c r="P101" s="604"/>
      <c r="Q101" s="604"/>
      <c r="R101" s="605"/>
      <c r="S101" s="606"/>
      <c r="T101" s="606"/>
      <c r="U101" s="606"/>
      <c r="V101" s="607"/>
      <c r="W101" s="71"/>
      <c r="X101" s="4"/>
      <c r="Y101" s="5"/>
      <c r="Z101" s="389"/>
      <c r="AA101" s="390"/>
    </row>
    <row r="102" spans="1:27" ht="33.9" customHeight="1">
      <c r="A102" s="372"/>
      <c r="B102" s="391">
        <f t="shared" si="0"/>
        <v>50</v>
      </c>
      <c r="C102" s="601"/>
      <c r="D102" s="602"/>
      <c r="E102" s="602"/>
      <c r="F102" s="602"/>
      <c r="G102" s="602"/>
      <c r="H102" s="602"/>
      <c r="I102" s="602"/>
      <c r="J102" s="602"/>
      <c r="K102" s="602"/>
      <c r="L102" s="603"/>
      <c r="M102" s="604"/>
      <c r="N102" s="604"/>
      <c r="O102" s="604"/>
      <c r="P102" s="604"/>
      <c r="Q102" s="604"/>
      <c r="R102" s="605"/>
      <c r="S102" s="606"/>
      <c r="T102" s="606"/>
      <c r="U102" s="606"/>
      <c r="V102" s="607"/>
      <c r="W102" s="71"/>
      <c r="X102" s="4"/>
      <c r="Y102" s="5"/>
      <c r="Z102" s="389"/>
      <c r="AA102" s="390"/>
    </row>
    <row r="103" spans="1:27" ht="33.9" customHeight="1">
      <c r="A103" s="372"/>
      <c r="B103" s="391">
        <f t="shared" si="0"/>
        <v>51</v>
      </c>
      <c r="C103" s="601"/>
      <c r="D103" s="602"/>
      <c r="E103" s="602"/>
      <c r="F103" s="602"/>
      <c r="G103" s="602"/>
      <c r="H103" s="602"/>
      <c r="I103" s="602"/>
      <c r="J103" s="602"/>
      <c r="K103" s="602"/>
      <c r="L103" s="603"/>
      <c r="M103" s="604"/>
      <c r="N103" s="604"/>
      <c r="O103" s="604"/>
      <c r="P103" s="604"/>
      <c r="Q103" s="604"/>
      <c r="R103" s="605"/>
      <c r="S103" s="606"/>
      <c r="T103" s="606"/>
      <c r="U103" s="606"/>
      <c r="V103" s="607"/>
      <c r="W103" s="71"/>
      <c r="X103" s="4"/>
      <c r="Y103" s="5"/>
      <c r="Z103" s="389"/>
      <c r="AA103" s="390"/>
    </row>
    <row r="104" spans="1:27" ht="33.9" customHeight="1">
      <c r="A104" s="372"/>
      <c r="B104" s="391">
        <f t="shared" si="0"/>
        <v>52</v>
      </c>
      <c r="C104" s="601"/>
      <c r="D104" s="602"/>
      <c r="E104" s="602"/>
      <c r="F104" s="602"/>
      <c r="G104" s="602"/>
      <c r="H104" s="602"/>
      <c r="I104" s="602"/>
      <c r="J104" s="602"/>
      <c r="K104" s="602"/>
      <c r="L104" s="603"/>
      <c r="M104" s="604"/>
      <c r="N104" s="604"/>
      <c r="O104" s="604"/>
      <c r="P104" s="604"/>
      <c r="Q104" s="604"/>
      <c r="R104" s="605"/>
      <c r="S104" s="606"/>
      <c r="T104" s="606"/>
      <c r="U104" s="606"/>
      <c r="V104" s="607"/>
      <c r="W104" s="71"/>
      <c r="X104" s="4"/>
      <c r="Y104" s="5"/>
      <c r="Z104" s="389"/>
      <c r="AA104" s="390"/>
    </row>
    <row r="105" spans="1:27" ht="33.9" customHeight="1">
      <c r="A105" s="372"/>
      <c r="B105" s="391">
        <f t="shared" si="0"/>
        <v>53</v>
      </c>
      <c r="C105" s="601"/>
      <c r="D105" s="602"/>
      <c r="E105" s="602"/>
      <c r="F105" s="602"/>
      <c r="G105" s="602"/>
      <c r="H105" s="602"/>
      <c r="I105" s="602"/>
      <c r="J105" s="602"/>
      <c r="K105" s="602"/>
      <c r="L105" s="603"/>
      <c r="M105" s="604"/>
      <c r="N105" s="604"/>
      <c r="O105" s="604"/>
      <c r="P105" s="604"/>
      <c r="Q105" s="604"/>
      <c r="R105" s="605"/>
      <c r="S105" s="606"/>
      <c r="T105" s="606"/>
      <c r="U105" s="606"/>
      <c r="V105" s="607"/>
      <c r="W105" s="71"/>
      <c r="X105" s="4"/>
      <c r="Y105" s="5"/>
      <c r="Z105" s="389"/>
      <c r="AA105" s="390"/>
    </row>
    <row r="106" spans="1:27" ht="33.9" customHeight="1">
      <c r="A106" s="372"/>
      <c r="B106" s="391">
        <f t="shared" si="0"/>
        <v>54</v>
      </c>
      <c r="C106" s="601"/>
      <c r="D106" s="602"/>
      <c r="E106" s="602"/>
      <c r="F106" s="602"/>
      <c r="G106" s="602"/>
      <c r="H106" s="602"/>
      <c r="I106" s="602"/>
      <c r="J106" s="602"/>
      <c r="K106" s="602"/>
      <c r="L106" s="603"/>
      <c r="M106" s="604"/>
      <c r="N106" s="604"/>
      <c r="O106" s="604"/>
      <c r="P106" s="604"/>
      <c r="Q106" s="604"/>
      <c r="R106" s="605"/>
      <c r="S106" s="606"/>
      <c r="T106" s="606"/>
      <c r="U106" s="606"/>
      <c r="V106" s="607"/>
      <c r="W106" s="71"/>
      <c r="X106" s="4"/>
      <c r="Y106" s="5"/>
      <c r="Z106" s="389"/>
      <c r="AA106" s="390"/>
    </row>
    <row r="107" spans="1:27" ht="33.9" customHeight="1">
      <c r="A107" s="372"/>
      <c r="B107" s="391">
        <f t="shared" si="0"/>
        <v>55</v>
      </c>
      <c r="C107" s="601"/>
      <c r="D107" s="602"/>
      <c r="E107" s="602"/>
      <c r="F107" s="602"/>
      <c r="G107" s="602"/>
      <c r="H107" s="602"/>
      <c r="I107" s="602"/>
      <c r="J107" s="602"/>
      <c r="K107" s="602"/>
      <c r="L107" s="603"/>
      <c r="M107" s="604"/>
      <c r="N107" s="604"/>
      <c r="O107" s="604"/>
      <c r="P107" s="604"/>
      <c r="Q107" s="604"/>
      <c r="R107" s="605"/>
      <c r="S107" s="606"/>
      <c r="T107" s="606"/>
      <c r="U107" s="606"/>
      <c r="V107" s="607"/>
      <c r="W107" s="71"/>
      <c r="X107" s="4"/>
      <c r="Y107" s="5"/>
      <c r="Z107" s="389"/>
      <c r="AA107" s="390"/>
    </row>
    <row r="108" spans="1:27" ht="33.9" customHeight="1">
      <c r="A108" s="372"/>
      <c r="B108" s="391">
        <f t="shared" si="0"/>
        <v>56</v>
      </c>
      <c r="C108" s="601"/>
      <c r="D108" s="602"/>
      <c r="E108" s="602"/>
      <c r="F108" s="602"/>
      <c r="G108" s="602"/>
      <c r="H108" s="602"/>
      <c r="I108" s="602"/>
      <c r="J108" s="602"/>
      <c r="K108" s="602"/>
      <c r="L108" s="603"/>
      <c r="M108" s="604"/>
      <c r="N108" s="604"/>
      <c r="O108" s="604"/>
      <c r="P108" s="604"/>
      <c r="Q108" s="604"/>
      <c r="R108" s="605"/>
      <c r="S108" s="606"/>
      <c r="T108" s="606"/>
      <c r="U108" s="606"/>
      <c r="V108" s="607"/>
      <c r="W108" s="71"/>
      <c r="X108" s="4"/>
      <c r="Y108" s="5"/>
      <c r="Z108" s="389"/>
      <c r="AA108" s="390"/>
    </row>
    <row r="109" spans="1:27" ht="33.9" customHeight="1">
      <c r="A109" s="372"/>
      <c r="B109" s="391">
        <f t="shared" si="0"/>
        <v>57</v>
      </c>
      <c r="C109" s="601"/>
      <c r="D109" s="602"/>
      <c r="E109" s="602"/>
      <c r="F109" s="602"/>
      <c r="G109" s="602"/>
      <c r="H109" s="602"/>
      <c r="I109" s="602"/>
      <c r="J109" s="602"/>
      <c r="K109" s="602"/>
      <c r="L109" s="603"/>
      <c r="M109" s="604"/>
      <c r="N109" s="604"/>
      <c r="O109" s="604"/>
      <c r="P109" s="604"/>
      <c r="Q109" s="604"/>
      <c r="R109" s="605"/>
      <c r="S109" s="606"/>
      <c r="T109" s="606"/>
      <c r="U109" s="606"/>
      <c r="V109" s="607"/>
      <c r="W109" s="71"/>
      <c r="X109" s="4"/>
      <c r="Y109" s="5"/>
      <c r="Z109" s="389"/>
      <c r="AA109" s="390"/>
    </row>
    <row r="110" spans="1:27" ht="33.9" customHeight="1">
      <c r="A110" s="372"/>
      <c r="B110" s="391">
        <f t="shared" si="0"/>
        <v>58</v>
      </c>
      <c r="C110" s="601"/>
      <c r="D110" s="602"/>
      <c r="E110" s="602"/>
      <c r="F110" s="602"/>
      <c r="G110" s="602"/>
      <c r="H110" s="602"/>
      <c r="I110" s="602"/>
      <c r="J110" s="602"/>
      <c r="K110" s="602"/>
      <c r="L110" s="603"/>
      <c r="M110" s="604"/>
      <c r="N110" s="604"/>
      <c r="O110" s="604"/>
      <c r="P110" s="604"/>
      <c r="Q110" s="604"/>
      <c r="R110" s="605"/>
      <c r="S110" s="606"/>
      <c r="T110" s="606"/>
      <c r="U110" s="606"/>
      <c r="V110" s="607"/>
      <c r="W110" s="71"/>
      <c r="X110" s="4"/>
      <c r="Y110" s="5"/>
      <c r="Z110" s="389"/>
      <c r="AA110" s="390"/>
    </row>
    <row r="111" spans="1:27" ht="33.9" customHeight="1">
      <c r="A111" s="372"/>
      <c r="B111" s="391">
        <f t="shared" si="0"/>
        <v>59</v>
      </c>
      <c r="C111" s="601"/>
      <c r="D111" s="602"/>
      <c r="E111" s="602"/>
      <c r="F111" s="602"/>
      <c r="G111" s="602"/>
      <c r="H111" s="602"/>
      <c r="I111" s="602"/>
      <c r="J111" s="602"/>
      <c r="K111" s="602"/>
      <c r="L111" s="603"/>
      <c r="M111" s="604"/>
      <c r="N111" s="604"/>
      <c r="O111" s="604"/>
      <c r="P111" s="604"/>
      <c r="Q111" s="604"/>
      <c r="R111" s="605"/>
      <c r="S111" s="606"/>
      <c r="T111" s="606"/>
      <c r="U111" s="606"/>
      <c r="V111" s="607"/>
      <c r="W111" s="71"/>
      <c r="X111" s="4"/>
      <c r="Y111" s="5"/>
      <c r="Z111" s="389"/>
      <c r="AA111" s="390"/>
    </row>
    <row r="112" spans="1:27" ht="33.9" customHeight="1">
      <c r="A112" s="372"/>
      <c r="B112" s="391">
        <f t="shared" si="0"/>
        <v>60</v>
      </c>
      <c r="C112" s="601"/>
      <c r="D112" s="602"/>
      <c r="E112" s="602"/>
      <c r="F112" s="602"/>
      <c r="G112" s="602"/>
      <c r="H112" s="602"/>
      <c r="I112" s="602"/>
      <c r="J112" s="602"/>
      <c r="K112" s="602"/>
      <c r="L112" s="603"/>
      <c r="M112" s="604"/>
      <c r="N112" s="604"/>
      <c r="O112" s="604"/>
      <c r="P112" s="604"/>
      <c r="Q112" s="604"/>
      <c r="R112" s="605"/>
      <c r="S112" s="606"/>
      <c r="T112" s="606"/>
      <c r="U112" s="606"/>
      <c r="V112" s="607"/>
      <c r="W112" s="71"/>
      <c r="X112" s="4"/>
      <c r="Y112" s="5"/>
      <c r="Z112" s="389"/>
      <c r="AA112" s="390"/>
    </row>
    <row r="113" spans="1:27" ht="33.9" customHeight="1">
      <c r="A113" s="372"/>
      <c r="B113" s="391">
        <f t="shared" si="0"/>
        <v>61</v>
      </c>
      <c r="C113" s="601"/>
      <c r="D113" s="602"/>
      <c r="E113" s="602"/>
      <c r="F113" s="602"/>
      <c r="G113" s="602"/>
      <c r="H113" s="602"/>
      <c r="I113" s="602"/>
      <c r="J113" s="602"/>
      <c r="K113" s="602"/>
      <c r="L113" s="603"/>
      <c r="M113" s="604"/>
      <c r="N113" s="604"/>
      <c r="O113" s="604"/>
      <c r="P113" s="604"/>
      <c r="Q113" s="604"/>
      <c r="R113" s="605"/>
      <c r="S113" s="606"/>
      <c r="T113" s="606"/>
      <c r="U113" s="606"/>
      <c r="V113" s="607"/>
      <c r="W113" s="71"/>
      <c r="X113" s="4"/>
      <c r="Y113" s="5"/>
      <c r="Z113" s="389"/>
      <c r="AA113" s="390"/>
    </row>
    <row r="114" spans="1:27" ht="33.9" customHeight="1">
      <c r="A114" s="372"/>
      <c r="B114" s="391">
        <f t="shared" si="0"/>
        <v>62</v>
      </c>
      <c r="C114" s="601"/>
      <c r="D114" s="602"/>
      <c r="E114" s="602"/>
      <c r="F114" s="602"/>
      <c r="G114" s="602"/>
      <c r="H114" s="602"/>
      <c r="I114" s="602"/>
      <c r="J114" s="602"/>
      <c r="K114" s="602"/>
      <c r="L114" s="603"/>
      <c r="M114" s="604"/>
      <c r="N114" s="604"/>
      <c r="O114" s="604"/>
      <c r="P114" s="604"/>
      <c r="Q114" s="604"/>
      <c r="R114" s="605"/>
      <c r="S114" s="606"/>
      <c r="T114" s="606"/>
      <c r="U114" s="606"/>
      <c r="V114" s="607"/>
      <c r="W114" s="71"/>
      <c r="X114" s="4"/>
      <c r="Y114" s="5"/>
      <c r="Z114" s="389"/>
      <c r="AA114" s="390"/>
    </row>
    <row r="115" spans="1:27" ht="33.9" customHeight="1">
      <c r="A115" s="372"/>
      <c r="B115" s="391">
        <f t="shared" si="0"/>
        <v>63</v>
      </c>
      <c r="C115" s="601"/>
      <c r="D115" s="602"/>
      <c r="E115" s="602"/>
      <c r="F115" s="602"/>
      <c r="G115" s="602"/>
      <c r="H115" s="602"/>
      <c r="I115" s="602"/>
      <c r="J115" s="602"/>
      <c r="K115" s="602"/>
      <c r="L115" s="603"/>
      <c r="M115" s="604"/>
      <c r="N115" s="604"/>
      <c r="O115" s="604"/>
      <c r="P115" s="604"/>
      <c r="Q115" s="604"/>
      <c r="R115" s="605"/>
      <c r="S115" s="606"/>
      <c r="T115" s="606"/>
      <c r="U115" s="606"/>
      <c r="V115" s="607"/>
      <c r="W115" s="71"/>
      <c r="X115" s="4"/>
      <c r="Y115" s="5"/>
      <c r="Z115" s="389"/>
      <c r="AA115" s="390"/>
    </row>
    <row r="116" spans="1:27" ht="33.9" customHeight="1">
      <c r="A116" s="372"/>
      <c r="B116" s="391">
        <f t="shared" si="0"/>
        <v>64</v>
      </c>
      <c r="C116" s="601"/>
      <c r="D116" s="602"/>
      <c r="E116" s="602"/>
      <c r="F116" s="602"/>
      <c r="G116" s="602"/>
      <c r="H116" s="602"/>
      <c r="I116" s="602"/>
      <c r="J116" s="602"/>
      <c r="K116" s="602"/>
      <c r="L116" s="603"/>
      <c r="M116" s="604"/>
      <c r="N116" s="604"/>
      <c r="O116" s="604"/>
      <c r="P116" s="604"/>
      <c r="Q116" s="604"/>
      <c r="R116" s="605"/>
      <c r="S116" s="606"/>
      <c r="T116" s="606"/>
      <c r="U116" s="606"/>
      <c r="V116" s="607"/>
      <c r="W116" s="71"/>
      <c r="X116" s="4"/>
      <c r="Y116" s="5"/>
      <c r="Z116" s="389"/>
      <c r="AA116" s="390"/>
    </row>
    <row r="117" spans="1:27" ht="33.9" customHeight="1">
      <c r="A117" s="372"/>
      <c r="B117" s="391">
        <f t="shared" si="0"/>
        <v>65</v>
      </c>
      <c r="C117" s="601"/>
      <c r="D117" s="602"/>
      <c r="E117" s="602"/>
      <c r="F117" s="602"/>
      <c r="G117" s="602"/>
      <c r="H117" s="602"/>
      <c r="I117" s="602"/>
      <c r="J117" s="602"/>
      <c r="K117" s="602"/>
      <c r="L117" s="603"/>
      <c r="M117" s="604"/>
      <c r="N117" s="604"/>
      <c r="O117" s="604"/>
      <c r="P117" s="604"/>
      <c r="Q117" s="604"/>
      <c r="R117" s="605"/>
      <c r="S117" s="606"/>
      <c r="T117" s="606"/>
      <c r="U117" s="606"/>
      <c r="V117" s="607"/>
      <c r="W117" s="71"/>
      <c r="X117" s="4"/>
      <c r="Y117" s="5"/>
      <c r="Z117" s="389"/>
      <c r="AA117" s="390"/>
    </row>
    <row r="118" spans="1:27" ht="33.9" customHeight="1">
      <c r="A118" s="372"/>
      <c r="B118" s="391">
        <f t="shared" si="0"/>
        <v>66</v>
      </c>
      <c r="C118" s="601"/>
      <c r="D118" s="602"/>
      <c r="E118" s="602"/>
      <c r="F118" s="602"/>
      <c r="G118" s="602"/>
      <c r="H118" s="602"/>
      <c r="I118" s="602"/>
      <c r="J118" s="602"/>
      <c r="K118" s="602"/>
      <c r="L118" s="603"/>
      <c r="M118" s="604"/>
      <c r="N118" s="604"/>
      <c r="O118" s="604"/>
      <c r="P118" s="604"/>
      <c r="Q118" s="604"/>
      <c r="R118" s="605"/>
      <c r="S118" s="606"/>
      <c r="T118" s="606"/>
      <c r="U118" s="606"/>
      <c r="V118" s="607"/>
      <c r="W118" s="71"/>
      <c r="X118" s="4"/>
      <c r="Y118" s="5"/>
      <c r="Z118" s="389"/>
      <c r="AA118" s="390"/>
    </row>
    <row r="119" spans="1:27" ht="33.9" customHeight="1">
      <c r="A119" s="372"/>
      <c r="B119" s="391">
        <f t="shared" ref="B119:B152" si="1">B118+1</f>
        <v>67</v>
      </c>
      <c r="C119" s="601"/>
      <c r="D119" s="602"/>
      <c r="E119" s="602"/>
      <c r="F119" s="602"/>
      <c r="G119" s="602"/>
      <c r="H119" s="602"/>
      <c r="I119" s="602"/>
      <c r="J119" s="602"/>
      <c r="K119" s="602"/>
      <c r="L119" s="603"/>
      <c r="M119" s="604"/>
      <c r="N119" s="604"/>
      <c r="O119" s="604"/>
      <c r="P119" s="604"/>
      <c r="Q119" s="604"/>
      <c r="R119" s="605"/>
      <c r="S119" s="606"/>
      <c r="T119" s="606"/>
      <c r="U119" s="606"/>
      <c r="V119" s="607"/>
      <c r="W119" s="71"/>
      <c r="X119" s="4"/>
      <c r="Y119" s="5"/>
      <c r="Z119" s="389"/>
      <c r="AA119" s="390"/>
    </row>
    <row r="120" spans="1:27" ht="33.9" customHeight="1">
      <c r="A120" s="372"/>
      <c r="B120" s="391">
        <f t="shared" si="1"/>
        <v>68</v>
      </c>
      <c r="C120" s="601"/>
      <c r="D120" s="602"/>
      <c r="E120" s="602"/>
      <c r="F120" s="602"/>
      <c r="G120" s="602"/>
      <c r="H120" s="602"/>
      <c r="I120" s="602"/>
      <c r="J120" s="602"/>
      <c r="K120" s="602"/>
      <c r="L120" s="603"/>
      <c r="M120" s="604"/>
      <c r="N120" s="604"/>
      <c r="O120" s="604"/>
      <c r="P120" s="604"/>
      <c r="Q120" s="604"/>
      <c r="R120" s="605"/>
      <c r="S120" s="606"/>
      <c r="T120" s="606"/>
      <c r="U120" s="606"/>
      <c r="V120" s="607"/>
      <c r="W120" s="71"/>
      <c r="X120" s="4"/>
      <c r="Y120" s="5"/>
      <c r="Z120" s="389"/>
      <c r="AA120" s="390"/>
    </row>
    <row r="121" spans="1:27" ht="33.9" customHeight="1">
      <c r="A121" s="372"/>
      <c r="B121" s="391">
        <f t="shared" si="1"/>
        <v>69</v>
      </c>
      <c r="C121" s="601"/>
      <c r="D121" s="602"/>
      <c r="E121" s="602"/>
      <c r="F121" s="602"/>
      <c r="G121" s="602"/>
      <c r="H121" s="602"/>
      <c r="I121" s="602"/>
      <c r="J121" s="602"/>
      <c r="K121" s="602"/>
      <c r="L121" s="603"/>
      <c r="M121" s="604"/>
      <c r="N121" s="604"/>
      <c r="O121" s="604"/>
      <c r="P121" s="604"/>
      <c r="Q121" s="604"/>
      <c r="R121" s="605"/>
      <c r="S121" s="606"/>
      <c r="T121" s="606"/>
      <c r="U121" s="606"/>
      <c r="V121" s="607"/>
      <c r="W121" s="71"/>
      <c r="X121" s="4"/>
      <c r="Y121" s="5"/>
      <c r="Z121" s="389"/>
      <c r="AA121" s="390"/>
    </row>
    <row r="122" spans="1:27" ht="33.9" customHeight="1">
      <c r="A122" s="372"/>
      <c r="B122" s="391">
        <f t="shared" si="1"/>
        <v>70</v>
      </c>
      <c r="C122" s="601"/>
      <c r="D122" s="602"/>
      <c r="E122" s="602"/>
      <c r="F122" s="602"/>
      <c r="G122" s="602"/>
      <c r="H122" s="602"/>
      <c r="I122" s="602"/>
      <c r="J122" s="602"/>
      <c r="K122" s="602"/>
      <c r="L122" s="603"/>
      <c r="M122" s="604"/>
      <c r="N122" s="604"/>
      <c r="O122" s="604"/>
      <c r="P122" s="604"/>
      <c r="Q122" s="604"/>
      <c r="R122" s="605"/>
      <c r="S122" s="606"/>
      <c r="T122" s="606"/>
      <c r="U122" s="606"/>
      <c r="V122" s="607"/>
      <c r="W122" s="71"/>
      <c r="X122" s="4"/>
      <c r="Y122" s="5"/>
      <c r="Z122" s="389"/>
      <c r="AA122" s="390"/>
    </row>
    <row r="123" spans="1:27" ht="33.9" customHeight="1">
      <c r="A123" s="372"/>
      <c r="B123" s="391">
        <f t="shared" si="1"/>
        <v>71</v>
      </c>
      <c r="C123" s="601"/>
      <c r="D123" s="602"/>
      <c r="E123" s="602"/>
      <c r="F123" s="602"/>
      <c r="G123" s="602"/>
      <c r="H123" s="602"/>
      <c r="I123" s="602"/>
      <c r="J123" s="602"/>
      <c r="K123" s="602"/>
      <c r="L123" s="603"/>
      <c r="M123" s="604"/>
      <c r="N123" s="604"/>
      <c r="O123" s="604"/>
      <c r="P123" s="604"/>
      <c r="Q123" s="604"/>
      <c r="R123" s="605"/>
      <c r="S123" s="606"/>
      <c r="T123" s="606"/>
      <c r="U123" s="606"/>
      <c r="V123" s="607"/>
      <c r="W123" s="71"/>
      <c r="X123" s="4"/>
      <c r="Y123" s="5"/>
      <c r="Z123" s="389"/>
      <c r="AA123" s="390"/>
    </row>
    <row r="124" spans="1:27" ht="33.9" customHeight="1">
      <c r="A124" s="372"/>
      <c r="B124" s="391">
        <f t="shared" si="1"/>
        <v>72</v>
      </c>
      <c r="C124" s="601"/>
      <c r="D124" s="602"/>
      <c r="E124" s="602"/>
      <c r="F124" s="602"/>
      <c r="G124" s="602"/>
      <c r="H124" s="602"/>
      <c r="I124" s="602"/>
      <c r="J124" s="602"/>
      <c r="K124" s="602"/>
      <c r="L124" s="603"/>
      <c r="M124" s="604"/>
      <c r="N124" s="604"/>
      <c r="O124" s="604"/>
      <c r="P124" s="604"/>
      <c r="Q124" s="604"/>
      <c r="R124" s="605"/>
      <c r="S124" s="606"/>
      <c r="T124" s="606"/>
      <c r="U124" s="606"/>
      <c r="V124" s="607"/>
      <c r="W124" s="71"/>
      <c r="X124" s="4"/>
      <c r="Y124" s="5"/>
      <c r="Z124" s="389"/>
      <c r="AA124" s="390"/>
    </row>
    <row r="125" spans="1:27" ht="33.9" customHeight="1">
      <c r="A125" s="372"/>
      <c r="B125" s="391">
        <f t="shared" si="1"/>
        <v>73</v>
      </c>
      <c r="C125" s="601"/>
      <c r="D125" s="602"/>
      <c r="E125" s="602"/>
      <c r="F125" s="602"/>
      <c r="G125" s="602"/>
      <c r="H125" s="602"/>
      <c r="I125" s="602"/>
      <c r="J125" s="602"/>
      <c r="K125" s="602"/>
      <c r="L125" s="603"/>
      <c r="M125" s="604"/>
      <c r="N125" s="604"/>
      <c r="O125" s="604"/>
      <c r="P125" s="604"/>
      <c r="Q125" s="604"/>
      <c r="R125" s="605"/>
      <c r="S125" s="606"/>
      <c r="T125" s="606"/>
      <c r="U125" s="606"/>
      <c r="V125" s="607"/>
      <c r="W125" s="71"/>
      <c r="X125" s="4"/>
      <c r="Y125" s="5"/>
      <c r="Z125" s="389"/>
      <c r="AA125" s="390"/>
    </row>
    <row r="126" spans="1:27" ht="33.9" customHeight="1">
      <c r="A126" s="372"/>
      <c r="B126" s="391">
        <f t="shared" si="1"/>
        <v>74</v>
      </c>
      <c r="C126" s="601"/>
      <c r="D126" s="602"/>
      <c r="E126" s="602"/>
      <c r="F126" s="602"/>
      <c r="G126" s="602"/>
      <c r="H126" s="602"/>
      <c r="I126" s="602"/>
      <c r="J126" s="602"/>
      <c r="K126" s="602"/>
      <c r="L126" s="603"/>
      <c r="M126" s="604"/>
      <c r="N126" s="604"/>
      <c r="O126" s="604"/>
      <c r="P126" s="604"/>
      <c r="Q126" s="604"/>
      <c r="R126" s="605"/>
      <c r="S126" s="606"/>
      <c r="T126" s="606"/>
      <c r="U126" s="606"/>
      <c r="V126" s="607"/>
      <c r="W126" s="71"/>
      <c r="X126" s="4"/>
      <c r="Y126" s="5"/>
      <c r="Z126" s="389"/>
      <c r="AA126" s="390"/>
    </row>
    <row r="127" spans="1:27" ht="33.9" customHeight="1">
      <c r="A127" s="372"/>
      <c r="B127" s="391">
        <f t="shared" si="1"/>
        <v>75</v>
      </c>
      <c r="C127" s="601"/>
      <c r="D127" s="602"/>
      <c r="E127" s="602"/>
      <c r="F127" s="602"/>
      <c r="G127" s="602"/>
      <c r="H127" s="602"/>
      <c r="I127" s="602"/>
      <c r="J127" s="602"/>
      <c r="K127" s="602"/>
      <c r="L127" s="603"/>
      <c r="M127" s="604"/>
      <c r="N127" s="604"/>
      <c r="O127" s="604"/>
      <c r="P127" s="604"/>
      <c r="Q127" s="604"/>
      <c r="R127" s="605"/>
      <c r="S127" s="606"/>
      <c r="T127" s="606"/>
      <c r="U127" s="606"/>
      <c r="V127" s="607"/>
      <c r="W127" s="71"/>
      <c r="X127" s="4"/>
      <c r="Y127" s="5"/>
      <c r="Z127" s="389"/>
      <c r="AA127" s="390"/>
    </row>
    <row r="128" spans="1:27" ht="33.9" customHeight="1">
      <c r="A128" s="372"/>
      <c r="B128" s="391">
        <f t="shared" si="1"/>
        <v>76</v>
      </c>
      <c r="C128" s="601"/>
      <c r="D128" s="602"/>
      <c r="E128" s="602"/>
      <c r="F128" s="602"/>
      <c r="G128" s="602"/>
      <c r="H128" s="602"/>
      <c r="I128" s="602"/>
      <c r="J128" s="602"/>
      <c r="K128" s="602"/>
      <c r="L128" s="603"/>
      <c r="M128" s="604"/>
      <c r="N128" s="604"/>
      <c r="O128" s="604"/>
      <c r="P128" s="604"/>
      <c r="Q128" s="604"/>
      <c r="R128" s="605"/>
      <c r="S128" s="606"/>
      <c r="T128" s="606"/>
      <c r="U128" s="606"/>
      <c r="V128" s="607"/>
      <c r="W128" s="71"/>
      <c r="X128" s="4"/>
      <c r="Y128" s="5"/>
      <c r="Z128" s="389"/>
      <c r="AA128" s="390"/>
    </row>
    <row r="129" spans="1:27" ht="33.9" customHeight="1">
      <c r="A129" s="372"/>
      <c r="B129" s="391">
        <f t="shared" si="1"/>
        <v>77</v>
      </c>
      <c r="C129" s="601"/>
      <c r="D129" s="602"/>
      <c r="E129" s="602"/>
      <c r="F129" s="602"/>
      <c r="G129" s="602"/>
      <c r="H129" s="602"/>
      <c r="I129" s="602"/>
      <c r="J129" s="602"/>
      <c r="K129" s="602"/>
      <c r="L129" s="603"/>
      <c r="M129" s="604"/>
      <c r="N129" s="604"/>
      <c r="O129" s="604"/>
      <c r="P129" s="604"/>
      <c r="Q129" s="604"/>
      <c r="R129" s="605"/>
      <c r="S129" s="606"/>
      <c r="T129" s="606"/>
      <c r="U129" s="606"/>
      <c r="V129" s="607"/>
      <c r="W129" s="71"/>
      <c r="X129" s="4"/>
      <c r="Y129" s="5"/>
      <c r="Z129" s="389"/>
      <c r="AA129" s="390"/>
    </row>
    <row r="130" spans="1:27" ht="33.9" customHeight="1">
      <c r="A130" s="372"/>
      <c r="B130" s="391">
        <f t="shared" si="1"/>
        <v>78</v>
      </c>
      <c r="C130" s="601"/>
      <c r="D130" s="602"/>
      <c r="E130" s="602"/>
      <c r="F130" s="602"/>
      <c r="G130" s="602"/>
      <c r="H130" s="602"/>
      <c r="I130" s="602"/>
      <c r="J130" s="602"/>
      <c r="K130" s="602"/>
      <c r="L130" s="603"/>
      <c r="M130" s="604"/>
      <c r="N130" s="604"/>
      <c r="O130" s="604"/>
      <c r="P130" s="604"/>
      <c r="Q130" s="604"/>
      <c r="R130" s="605"/>
      <c r="S130" s="606"/>
      <c r="T130" s="606"/>
      <c r="U130" s="606"/>
      <c r="V130" s="607"/>
      <c r="W130" s="71"/>
      <c r="X130" s="4"/>
      <c r="Y130" s="5"/>
      <c r="Z130" s="389"/>
      <c r="AA130" s="390"/>
    </row>
    <row r="131" spans="1:27" ht="33.9" customHeight="1">
      <c r="A131" s="372"/>
      <c r="B131" s="391">
        <f t="shared" si="1"/>
        <v>79</v>
      </c>
      <c r="C131" s="601"/>
      <c r="D131" s="602"/>
      <c r="E131" s="602"/>
      <c r="F131" s="602"/>
      <c r="G131" s="602"/>
      <c r="H131" s="602"/>
      <c r="I131" s="602"/>
      <c r="J131" s="602"/>
      <c r="K131" s="602"/>
      <c r="L131" s="603"/>
      <c r="M131" s="604"/>
      <c r="N131" s="604"/>
      <c r="O131" s="604"/>
      <c r="P131" s="604"/>
      <c r="Q131" s="604"/>
      <c r="R131" s="605"/>
      <c r="S131" s="606"/>
      <c r="T131" s="606"/>
      <c r="U131" s="606"/>
      <c r="V131" s="607"/>
      <c r="W131" s="71"/>
      <c r="X131" s="4"/>
      <c r="Y131" s="5"/>
      <c r="Z131" s="389"/>
      <c r="AA131" s="390"/>
    </row>
    <row r="132" spans="1:27" ht="33.9" customHeight="1">
      <c r="A132" s="372"/>
      <c r="B132" s="391">
        <f t="shared" si="1"/>
        <v>80</v>
      </c>
      <c r="C132" s="601"/>
      <c r="D132" s="602"/>
      <c r="E132" s="602"/>
      <c r="F132" s="602"/>
      <c r="G132" s="602"/>
      <c r="H132" s="602"/>
      <c r="I132" s="602"/>
      <c r="J132" s="602"/>
      <c r="K132" s="602"/>
      <c r="L132" s="603"/>
      <c r="M132" s="604"/>
      <c r="N132" s="604"/>
      <c r="O132" s="604"/>
      <c r="P132" s="604"/>
      <c r="Q132" s="604"/>
      <c r="R132" s="605"/>
      <c r="S132" s="606"/>
      <c r="T132" s="606"/>
      <c r="U132" s="606"/>
      <c r="V132" s="607"/>
      <c r="W132" s="71"/>
      <c r="X132" s="4"/>
      <c r="Y132" s="5"/>
      <c r="Z132" s="389"/>
      <c r="AA132" s="390"/>
    </row>
    <row r="133" spans="1:27" ht="33.9" customHeight="1">
      <c r="A133" s="372"/>
      <c r="B133" s="391">
        <f t="shared" si="1"/>
        <v>81</v>
      </c>
      <c r="C133" s="601"/>
      <c r="D133" s="602"/>
      <c r="E133" s="602"/>
      <c r="F133" s="602"/>
      <c r="G133" s="602"/>
      <c r="H133" s="602"/>
      <c r="I133" s="602"/>
      <c r="J133" s="602"/>
      <c r="K133" s="602"/>
      <c r="L133" s="603"/>
      <c r="M133" s="604"/>
      <c r="N133" s="604"/>
      <c r="O133" s="604"/>
      <c r="P133" s="604"/>
      <c r="Q133" s="604"/>
      <c r="R133" s="605"/>
      <c r="S133" s="606"/>
      <c r="T133" s="606"/>
      <c r="U133" s="606"/>
      <c r="V133" s="607"/>
      <c r="W133" s="71"/>
      <c r="X133" s="4"/>
      <c r="Y133" s="5"/>
      <c r="Z133" s="389"/>
      <c r="AA133" s="390"/>
    </row>
    <row r="134" spans="1:27" ht="33.9" customHeight="1">
      <c r="A134" s="372"/>
      <c r="B134" s="391">
        <f t="shared" si="1"/>
        <v>82</v>
      </c>
      <c r="C134" s="601"/>
      <c r="D134" s="602"/>
      <c r="E134" s="602"/>
      <c r="F134" s="602"/>
      <c r="G134" s="602"/>
      <c r="H134" s="602"/>
      <c r="I134" s="602"/>
      <c r="J134" s="602"/>
      <c r="K134" s="602"/>
      <c r="L134" s="603"/>
      <c r="M134" s="604"/>
      <c r="N134" s="604"/>
      <c r="O134" s="604"/>
      <c r="P134" s="604"/>
      <c r="Q134" s="604"/>
      <c r="R134" s="605"/>
      <c r="S134" s="606"/>
      <c r="T134" s="606"/>
      <c r="U134" s="606"/>
      <c r="V134" s="607"/>
      <c r="W134" s="71"/>
      <c r="X134" s="4"/>
      <c r="Y134" s="5"/>
      <c r="Z134" s="389"/>
      <c r="AA134" s="390"/>
    </row>
    <row r="135" spans="1:27" ht="33.9" customHeight="1">
      <c r="A135" s="372"/>
      <c r="B135" s="391">
        <f t="shared" si="1"/>
        <v>83</v>
      </c>
      <c r="C135" s="601"/>
      <c r="D135" s="602"/>
      <c r="E135" s="602"/>
      <c r="F135" s="602"/>
      <c r="G135" s="602"/>
      <c r="H135" s="602"/>
      <c r="I135" s="602"/>
      <c r="J135" s="602"/>
      <c r="K135" s="602"/>
      <c r="L135" s="603"/>
      <c r="M135" s="604"/>
      <c r="N135" s="604"/>
      <c r="O135" s="604"/>
      <c r="P135" s="604"/>
      <c r="Q135" s="604"/>
      <c r="R135" s="605"/>
      <c r="S135" s="606"/>
      <c r="T135" s="606"/>
      <c r="U135" s="606"/>
      <c r="V135" s="607"/>
      <c r="W135" s="71"/>
      <c r="X135" s="4"/>
      <c r="Y135" s="5"/>
      <c r="Z135" s="389"/>
      <c r="AA135" s="390"/>
    </row>
    <row r="136" spans="1:27" ht="33.9" customHeight="1">
      <c r="A136" s="372"/>
      <c r="B136" s="391">
        <f t="shared" si="1"/>
        <v>84</v>
      </c>
      <c r="C136" s="601"/>
      <c r="D136" s="602"/>
      <c r="E136" s="602"/>
      <c r="F136" s="602"/>
      <c r="G136" s="602"/>
      <c r="H136" s="602"/>
      <c r="I136" s="602"/>
      <c r="J136" s="602"/>
      <c r="K136" s="602"/>
      <c r="L136" s="603"/>
      <c r="M136" s="604"/>
      <c r="N136" s="604"/>
      <c r="O136" s="604"/>
      <c r="P136" s="604"/>
      <c r="Q136" s="604"/>
      <c r="R136" s="605"/>
      <c r="S136" s="606"/>
      <c r="T136" s="606"/>
      <c r="U136" s="606"/>
      <c r="V136" s="607"/>
      <c r="W136" s="71"/>
      <c r="X136" s="4"/>
      <c r="Y136" s="5"/>
      <c r="Z136" s="389"/>
      <c r="AA136" s="390"/>
    </row>
    <row r="137" spans="1:27" ht="33.9" customHeight="1">
      <c r="A137" s="372"/>
      <c r="B137" s="391">
        <f t="shared" si="1"/>
        <v>85</v>
      </c>
      <c r="C137" s="601"/>
      <c r="D137" s="602"/>
      <c r="E137" s="602"/>
      <c r="F137" s="602"/>
      <c r="G137" s="602"/>
      <c r="H137" s="602"/>
      <c r="I137" s="602"/>
      <c r="J137" s="602"/>
      <c r="K137" s="602"/>
      <c r="L137" s="603"/>
      <c r="M137" s="604"/>
      <c r="N137" s="604"/>
      <c r="O137" s="604"/>
      <c r="P137" s="604"/>
      <c r="Q137" s="604"/>
      <c r="R137" s="605"/>
      <c r="S137" s="606"/>
      <c r="T137" s="606"/>
      <c r="U137" s="606"/>
      <c r="V137" s="607"/>
      <c r="W137" s="71"/>
      <c r="X137" s="4"/>
      <c r="Y137" s="5"/>
      <c r="Z137" s="389"/>
      <c r="AA137" s="390"/>
    </row>
    <row r="138" spans="1:27" ht="33.9" customHeight="1">
      <c r="A138" s="372"/>
      <c r="B138" s="391">
        <f t="shared" si="1"/>
        <v>86</v>
      </c>
      <c r="C138" s="601"/>
      <c r="D138" s="602"/>
      <c r="E138" s="602"/>
      <c r="F138" s="602"/>
      <c r="G138" s="602"/>
      <c r="H138" s="602"/>
      <c r="I138" s="602"/>
      <c r="J138" s="602"/>
      <c r="K138" s="602"/>
      <c r="L138" s="603"/>
      <c r="M138" s="604"/>
      <c r="N138" s="604"/>
      <c r="O138" s="604"/>
      <c r="P138" s="604"/>
      <c r="Q138" s="604"/>
      <c r="R138" s="605"/>
      <c r="S138" s="606"/>
      <c r="T138" s="606"/>
      <c r="U138" s="606"/>
      <c r="V138" s="607"/>
      <c r="W138" s="71"/>
      <c r="X138" s="4"/>
      <c r="Y138" s="5"/>
      <c r="Z138" s="389"/>
      <c r="AA138" s="390"/>
    </row>
    <row r="139" spans="1:27" ht="33.9" customHeight="1">
      <c r="A139" s="372"/>
      <c r="B139" s="391">
        <f t="shared" si="1"/>
        <v>87</v>
      </c>
      <c r="C139" s="601"/>
      <c r="D139" s="602"/>
      <c r="E139" s="602"/>
      <c r="F139" s="602"/>
      <c r="G139" s="602"/>
      <c r="H139" s="602"/>
      <c r="I139" s="602"/>
      <c r="J139" s="602"/>
      <c r="K139" s="602"/>
      <c r="L139" s="603"/>
      <c r="M139" s="604"/>
      <c r="N139" s="604"/>
      <c r="O139" s="604"/>
      <c r="P139" s="604"/>
      <c r="Q139" s="604"/>
      <c r="R139" s="605"/>
      <c r="S139" s="606"/>
      <c r="T139" s="606"/>
      <c r="U139" s="606"/>
      <c r="V139" s="607"/>
      <c r="W139" s="71"/>
      <c r="X139" s="4"/>
      <c r="Y139" s="5"/>
      <c r="Z139" s="389"/>
      <c r="AA139" s="390"/>
    </row>
    <row r="140" spans="1:27" ht="33.9" customHeight="1">
      <c r="A140" s="372"/>
      <c r="B140" s="391">
        <f t="shared" si="1"/>
        <v>88</v>
      </c>
      <c r="C140" s="601"/>
      <c r="D140" s="602"/>
      <c r="E140" s="602"/>
      <c r="F140" s="602"/>
      <c r="G140" s="602"/>
      <c r="H140" s="602"/>
      <c r="I140" s="602"/>
      <c r="J140" s="602"/>
      <c r="K140" s="602"/>
      <c r="L140" s="603"/>
      <c r="M140" s="604"/>
      <c r="N140" s="604"/>
      <c r="O140" s="604"/>
      <c r="P140" s="604"/>
      <c r="Q140" s="604"/>
      <c r="R140" s="605"/>
      <c r="S140" s="606"/>
      <c r="T140" s="606"/>
      <c r="U140" s="606"/>
      <c r="V140" s="607"/>
      <c r="W140" s="71"/>
      <c r="X140" s="4"/>
      <c r="Y140" s="5"/>
      <c r="Z140" s="389"/>
      <c r="AA140" s="390"/>
    </row>
    <row r="141" spans="1:27" ht="33.9" customHeight="1">
      <c r="A141" s="372"/>
      <c r="B141" s="391">
        <f t="shared" si="1"/>
        <v>89</v>
      </c>
      <c r="C141" s="601"/>
      <c r="D141" s="602"/>
      <c r="E141" s="602"/>
      <c r="F141" s="602"/>
      <c r="G141" s="602"/>
      <c r="H141" s="602"/>
      <c r="I141" s="602"/>
      <c r="J141" s="602"/>
      <c r="K141" s="602"/>
      <c r="L141" s="603"/>
      <c r="M141" s="604"/>
      <c r="N141" s="604"/>
      <c r="O141" s="604"/>
      <c r="P141" s="604"/>
      <c r="Q141" s="604"/>
      <c r="R141" s="605"/>
      <c r="S141" s="606"/>
      <c r="T141" s="606"/>
      <c r="U141" s="606"/>
      <c r="V141" s="607"/>
      <c r="W141" s="71"/>
      <c r="X141" s="4"/>
      <c r="Y141" s="5"/>
      <c r="Z141" s="389"/>
      <c r="AA141" s="390"/>
    </row>
    <row r="142" spans="1:27" ht="33.9" customHeight="1">
      <c r="A142" s="372"/>
      <c r="B142" s="391">
        <f t="shared" si="1"/>
        <v>90</v>
      </c>
      <c r="C142" s="601"/>
      <c r="D142" s="602"/>
      <c r="E142" s="602"/>
      <c r="F142" s="602"/>
      <c r="G142" s="602"/>
      <c r="H142" s="602"/>
      <c r="I142" s="602"/>
      <c r="J142" s="602"/>
      <c r="K142" s="602"/>
      <c r="L142" s="603"/>
      <c r="M142" s="604"/>
      <c r="N142" s="604"/>
      <c r="O142" s="604"/>
      <c r="P142" s="604"/>
      <c r="Q142" s="604"/>
      <c r="R142" s="605"/>
      <c r="S142" s="606"/>
      <c r="T142" s="606"/>
      <c r="U142" s="606"/>
      <c r="V142" s="607"/>
      <c r="W142" s="71"/>
      <c r="X142" s="4"/>
      <c r="Y142" s="5"/>
      <c r="Z142" s="389"/>
      <c r="AA142" s="390"/>
    </row>
    <row r="143" spans="1:27" ht="33.9" customHeight="1">
      <c r="A143" s="372"/>
      <c r="B143" s="391">
        <f t="shared" si="1"/>
        <v>91</v>
      </c>
      <c r="C143" s="601"/>
      <c r="D143" s="602"/>
      <c r="E143" s="602"/>
      <c r="F143" s="602"/>
      <c r="G143" s="602"/>
      <c r="H143" s="602"/>
      <c r="I143" s="602"/>
      <c r="J143" s="602"/>
      <c r="K143" s="602"/>
      <c r="L143" s="603"/>
      <c r="M143" s="604"/>
      <c r="N143" s="604"/>
      <c r="O143" s="604"/>
      <c r="P143" s="604"/>
      <c r="Q143" s="604"/>
      <c r="R143" s="605"/>
      <c r="S143" s="606"/>
      <c r="T143" s="606"/>
      <c r="U143" s="606"/>
      <c r="V143" s="607"/>
      <c r="W143" s="71"/>
      <c r="X143" s="4"/>
      <c r="Y143" s="5"/>
      <c r="Z143" s="389"/>
      <c r="AA143" s="390"/>
    </row>
    <row r="144" spans="1:27" ht="33.9" customHeight="1">
      <c r="A144" s="372"/>
      <c r="B144" s="391">
        <f t="shared" si="1"/>
        <v>92</v>
      </c>
      <c r="C144" s="601"/>
      <c r="D144" s="602"/>
      <c r="E144" s="602"/>
      <c r="F144" s="602"/>
      <c r="G144" s="602"/>
      <c r="H144" s="602"/>
      <c r="I144" s="602"/>
      <c r="J144" s="602"/>
      <c r="K144" s="602"/>
      <c r="L144" s="603"/>
      <c r="M144" s="604"/>
      <c r="N144" s="604"/>
      <c r="O144" s="604"/>
      <c r="P144" s="604"/>
      <c r="Q144" s="604"/>
      <c r="R144" s="605"/>
      <c r="S144" s="606"/>
      <c r="T144" s="606"/>
      <c r="U144" s="606"/>
      <c r="V144" s="607"/>
      <c r="W144" s="71"/>
      <c r="X144" s="4"/>
      <c r="Y144" s="5"/>
      <c r="Z144" s="389"/>
      <c r="AA144" s="390"/>
    </row>
    <row r="145" spans="1:27" ht="33.9" customHeight="1">
      <c r="A145" s="372"/>
      <c r="B145" s="391">
        <f t="shared" si="1"/>
        <v>93</v>
      </c>
      <c r="C145" s="601"/>
      <c r="D145" s="602"/>
      <c r="E145" s="602"/>
      <c r="F145" s="602"/>
      <c r="G145" s="602"/>
      <c r="H145" s="602"/>
      <c r="I145" s="602"/>
      <c r="J145" s="602"/>
      <c r="K145" s="602"/>
      <c r="L145" s="603"/>
      <c r="M145" s="604"/>
      <c r="N145" s="604"/>
      <c r="O145" s="604"/>
      <c r="P145" s="604"/>
      <c r="Q145" s="604"/>
      <c r="R145" s="605"/>
      <c r="S145" s="606"/>
      <c r="T145" s="606"/>
      <c r="U145" s="606"/>
      <c r="V145" s="607"/>
      <c r="W145" s="71"/>
      <c r="X145" s="4"/>
      <c r="Y145" s="5"/>
      <c r="Z145" s="389"/>
      <c r="AA145" s="390"/>
    </row>
    <row r="146" spans="1:27" ht="33.9" customHeight="1">
      <c r="A146" s="372"/>
      <c r="B146" s="391">
        <f t="shared" si="1"/>
        <v>94</v>
      </c>
      <c r="C146" s="601"/>
      <c r="D146" s="602"/>
      <c r="E146" s="602"/>
      <c r="F146" s="602"/>
      <c r="G146" s="602"/>
      <c r="H146" s="602"/>
      <c r="I146" s="602"/>
      <c r="J146" s="602"/>
      <c r="K146" s="602"/>
      <c r="L146" s="603"/>
      <c r="M146" s="604"/>
      <c r="N146" s="604"/>
      <c r="O146" s="604"/>
      <c r="P146" s="604"/>
      <c r="Q146" s="604"/>
      <c r="R146" s="605"/>
      <c r="S146" s="606"/>
      <c r="T146" s="606"/>
      <c r="U146" s="606"/>
      <c r="V146" s="607"/>
      <c r="W146" s="71"/>
      <c r="X146" s="4"/>
      <c r="Y146" s="5"/>
      <c r="Z146" s="389"/>
      <c r="AA146" s="390"/>
    </row>
    <row r="147" spans="1:27" ht="33.9" customHeight="1">
      <c r="A147" s="372"/>
      <c r="B147" s="391">
        <f t="shared" si="1"/>
        <v>95</v>
      </c>
      <c r="C147" s="601"/>
      <c r="D147" s="602"/>
      <c r="E147" s="602"/>
      <c r="F147" s="602"/>
      <c r="G147" s="602"/>
      <c r="H147" s="602"/>
      <c r="I147" s="602"/>
      <c r="J147" s="602"/>
      <c r="K147" s="602"/>
      <c r="L147" s="603"/>
      <c r="M147" s="604"/>
      <c r="N147" s="604"/>
      <c r="O147" s="604"/>
      <c r="P147" s="604"/>
      <c r="Q147" s="604"/>
      <c r="R147" s="605"/>
      <c r="S147" s="606"/>
      <c r="T147" s="606"/>
      <c r="U147" s="606"/>
      <c r="V147" s="607"/>
      <c r="W147" s="71"/>
      <c r="X147" s="4"/>
      <c r="Y147" s="5"/>
      <c r="Z147" s="389"/>
      <c r="AA147" s="390"/>
    </row>
    <row r="148" spans="1:27" ht="33.9" customHeight="1">
      <c r="A148" s="372"/>
      <c r="B148" s="391">
        <f t="shared" si="1"/>
        <v>96</v>
      </c>
      <c r="C148" s="601"/>
      <c r="D148" s="602"/>
      <c r="E148" s="602"/>
      <c r="F148" s="602"/>
      <c r="G148" s="602"/>
      <c r="H148" s="602"/>
      <c r="I148" s="602"/>
      <c r="J148" s="602"/>
      <c r="K148" s="602"/>
      <c r="L148" s="603"/>
      <c r="M148" s="604"/>
      <c r="N148" s="604"/>
      <c r="O148" s="604"/>
      <c r="P148" s="604"/>
      <c r="Q148" s="604"/>
      <c r="R148" s="605"/>
      <c r="S148" s="606"/>
      <c r="T148" s="606"/>
      <c r="U148" s="606"/>
      <c r="V148" s="607"/>
      <c r="W148" s="71"/>
      <c r="X148" s="4"/>
      <c r="Y148" s="5"/>
      <c r="Z148" s="389"/>
      <c r="AA148" s="390"/>
    </row>
    <row r="149" spans="1:27" ht="33.9" customHeight="1">
      <c r="A149" s="372"/>
      <c r="B149" s="391">
        <f t="shared" si="1"/>
        <v>97</v>
      </c>
      <c r="C149" s="601"/>
      <c r="D149" s="602"/>
      <c r="E149" s="602"/>
      <c r="F149" s="602"/>
      <c r="G149" s="602"/>
      <c r="H149" s="602"/>
      <c r="I149" s="602"/>
      <c r="J149" s="602"/>
      <c r="K149" s="602"/>
      <c r="L149" s="603"/>
      <c r="M149" s="604"/>
      <c r="N149" s="604"/>
      <c r="O149" s="604"/>
      <c r="P149" s="604"/>
      <c r="Q149" s="604"/>
      <c r="R149" s="605"/>
      <c r="S149" s="606"/>
      <c r="T149" s="606"/>
      <c r="U149" s="606"/>
      <c r="V149" s="607"/>
      <c r="W149" s="71"/>
      <c r="X149" s="4"/>
      <c r="Y149" s="5"/>
      <c r="Z149" s="389"/>
      <c r="AA149" s="390"/>
    </row>
    <row r="150" spans="1:27" ht="33.9" customHeight="1">
      <c r="A150" s="372"/>
      <c r="B150" s="391">
        <f t="shared" si="1"/>
        <v>98</v>
      </c>
      <c r="C150" s="601"/>
      <c r="D150" s="602"/>
      <c r="E150" s="602"/>
      <c r="F150" s="602"/>
      <c r="G150" s="602"/>
      <c r="H150" s="602"/>
      <c r="I150" s="602"/>
      <c r="J150" s="602"/>
      <c r="K150" s="602"/>
      <c r="L150" s="603"/>
      <c r="M150" s="604"/>
      <c r="N150" s="604"/>
      <c r="O150" s="604"/>
      <c r="P150" s="604"/>
      <c r="Q150" s="604"/>
      <c r="R150" s="605"/>
      <c r="S150" s="606"/>
      <c r="T150" s="606"/>
      <c r="U150" s="606"/>
      <c r="V150" s="607"/>
      <c r="W150" s="71"/>
      <c r="X150" s="4"/>
      <c r="Y150" s="5"/>
      <c r="Z150" s="389"/>
      <c r="AA150" s="390"/>
    </row>
    <row r="151" spans="1:27" ht="33.9" customHeight="1">
      <c r="A151" s="372"/>
      <c r="B151" s="391">
        <f t="shared" si="1"/>
        <v>99</v>
      </c>
      <c r="C151" s="601"/>
      <c r="D151" s="602"/>
      <c r="E151" s="602"/>
      <c r="F151" s="602"/>
      <c r="G151" s="602"/>
      <c r="H151" s="602"/>
      <c r="I151" s="602"/>
      <c r="J151" s="602"/>
      <c r="K151" s="602"/>
      <c r="L151" s="603"/>
      <c r="M151" s="604"/>
      <c r="N151" s="604"/>
      <c r="O151" s="604"/>
      <c r="P151" s="604"/>
      <c r="Q151" s="604"/>
      <c r="R151" s="605"/>
      <c r="S151" s="606"/>
      <c r="T151" s="606"/>
      <c r="U151" s="606"/>
      <c r="V151" s="607"/>
      <c r="W151" s="71"/>
      <c r="X151" s="4"/>
      <c r="Y151" s="5"/>
      <c r="Z151" s="389"/>
      <c r="AA151" s="390"/>
    </row>
    <row r="152" spans="1:27" ht="33.9" customHeight="1" thickBot="1">
      <c r="A152" s="372"/>
      <c r="B152" s="391">
        <f t="shared" si="1"/>
        <v>100</v>
      </c>
      <c r="C152" s="628"/>
      <c r="D152" s="629"/>
      <c r="E152" s="629"/>
      <c r="F152" s="629"/>
      <c r="G152" s="629"/>
      <c r="H152" s="629"/>
      <c r="I152" s="629"/>
      <c r="J152" s="629"/>
      <c r="K152" s="629"/>
      <c r="L152" s="630"/>
      <c r="M152" s="624"/>
      <c r="N152" s="624"/>
      <c r="O152" s="624"/>
      <c r="P152" s="624"/>
      <c r="Q152" s="624"/>
      <c r="R152" s="625"/>
      <c r="S152" s="626"/>
      <c r="T152" s="626"/>
      <c r="U152" s="626"/>
      <c r="V152" s="627"/>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topLeftCell="A6" zoomScale="130" zoomScaleNormal="120" zoomScaleSheetLayoutView="130" workbookViewId="0">
      <selection activeCell="Q21" sqref="Q21:V2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851" t="s">
        <v>38</v>
      </c>
      <c r="AA1" s="851"/>
      <c r="AB1" s="851"/>
      <c r="AC1" s="851"/>
      <c r="AD1" s="851" t="str">
        <f>IF(基本情報入力シート!C32="","",基本情報入力シート!C32)</f>
        <v>長野県</v>
      </c>
      <c r="AE1" s="851"/>
      <c r="AF1" s="851"/>
      <c r="AG1" s="851"/>
      <c r="AH1" s="851"/>
      <c r="AI1" s="851"/>
      <c r="AJ1" s="851"/>
      <c r="AK1" s="85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83" t="s">
        <v>39</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883"/>
      <c r="AJ3" s="883"/>
      <c r="AK3" s="883"/>
      <c r="AL3" s="883"/>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73" t="s">
        <v>12</v>
      </c>
      <c r="C6" s="874"/>
      <c r="D6" s="874"/>
      <c r="E6" s="874"/>
      <c r="F6" s="874"/>
      <c r="G6" s="874"/>
      <c r="H6" s="870" t="str">
        <f>IF(基本情報入力シート!M36="","",基本情報入力シート!M36)</f>
        <v/>
      </c>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2"/>
      <c r="AL6" s="133"/>
    </row>
    <row r="7" spans="1:50" s="134" customFormat="1" ht="22.5" customHeight="1">
      <c r="A7" s="133"/>
      <c r="B7" s="861" t="s">
        <v>11</v>
      </c>
      <c r="C7" s="862"/>
      <c r="D7" s="862"/>
      <c r="E7" s="862"/>
      <c r="F7" s="862"/>
      <c r="G7" s="862"/>
      <c r="H7" s="875" t="str">
        <f>IF(基本情報入力シート!M37="","",基本情報入力シート!M37)</f>
        <v/>
      </c>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7"/>
      <c r="AL7" s="133"/>
    </row>
    <row r="8" spans="1:50" s="134" customFormat="1" ht="12.75" customHeight="1">
      <c r="A8" s="133"/>
      <c r="B8" s="855" t="s">
        <v>41</v>
      </c>
      <c r="C8" s="856"/>
      <c r="D8" s="856"/>
      <c r="E8" s="856"/>
      <c r="F8" s="856"/>
      <c r="G8" s="856"/>
      <c r="H8" s="135" t="s">
        <v>16</v>
      </c>
      <c r="I8" s="863" t="str">
        <f>IF(基本情報入力シート!AC38="－","",基本情報入力シート!AC38)</f>
        <v/>
      </c>
      <c r="J8" s="863"/>
      <c r="K8" s="863"/>
      <c r="L8" s="863"/>
      <c r="M8" s="86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857"/>
      <c r="C9" s="858"/>
      <c r="D9" s="858"/>
      <c r="E9" s="858"/>
      <c r="F9" s="858"/>
      <c r="G9" s="858"/>
      <c r="H9" s="878" t="str">
        <f>IF(基本情報入力シート!M39="","",基本情報入力シート!M39)</f>
        <v/>
      </c>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80"/>
      <c r="AL9" s="133"/>
    </row>
    <row r="10" spans="1:50" s="134" customFormat="1" ht="12" customHeight="1">
      <c r="A10" s="133"/>
      <c r="B10" s="859"/>
      <c r="C10" s="860"/>
      <c r="D10" s="860"/>
      <c r="E10" s="860"/>
      <c r="F10" s="860"/>
      <c r="G10" s="860"/>
      <c r="H10" s="852" t="str">
        <f>IF(基本情報入力シート!M40="","",基本情報入力シート!M40)</f>
        <v/>
      </c>
      <c r="I10" s="853"/>
      <c r="J10" s="853"/>
      <c r="K10" s="853"/>
      <c r="L10" s="853"/>
      <c r="M10" s="853"/>
      <c r="N10" s="853"/>
      <c r="O10" s="853"/>
      <c r="P10" s="853"/>
      <c r="Q10" s="853"/>
      <c r="R10" s="853"/>
      <c r="S10" s="853"/>
      <c r="T10" s="853"/>
      <c r="U10" s="853"/>
      <c r="V10" s="853"/>
      <c r="W10" s="853"/>
      <c r="X10" s="853"/>
      <c r="Y10" s="853"/>
      <c r="Z10" s="853"/>
      <c r="AA10" s="853"/>
      <c r="AB10" s="853"/>
      <c r="AC10" s="853"/>
      <c r="AD10" s="853"/>
      <c r="AE10" s="853"/>
      <c r="AF10" s="853"/>
      <c r="AG10" s="853"/>
      <c r="AH10" s="853"/>
      <c r="AI10" s="853"/>
      <c r="AJ10" s="853"/>
      <c r="AK10" s="854"/>
      <c r="AL10" s="133"/>
    </row>
    <row r="11" spans="1:50" s="134" customFormat="1" ht="15" customHeight="1">
      <c r="A11" s="133"/>
      <c r="B11" s="868" t="s">
        <v>12</v>
      </c>
      <c r="C11" s="869"/>
      <c r="D11" s="869"/>
      <c r="E11" s="869"/>
      <c r="F11" s="869"/>
      <c r="G11" s="869"/>
      <c r="H11" s="870" t="str">
        <f>IF(基本情報入力シート!M43="","",基本情報入力シート!M43)</f>
        <v/>
      </c>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2"/>
      <c r="AL11" s="133"/>
      <c r="AT11" s="139"/>
      <c r="AU11" s="139"/>
      <c r="AV11" s="139"/>
      <c r="AW11" s="139"/>
      <c r="AX11" s="139"/>
    </row>
    <row r="12" spans="1:50" s="134" customFormat="1" ht="22.5" customHeight="1">
      <c r="A12" s="133"/>
      <c r="B12" s="857" t="s">
        <v>42</v>
      </c>
      <c r="C12" s="858"/>
      <c r="D12" s="858"/>
      <c r="E12" s="858"/>
      <c r="F12" s="858"/>
      <c r="G12" s="858"/>
      <c r="H12" s="852" t="str">
        <f>IF(基本情報入力シート!M44="","",基本情報入力シート!M44)</f>
        <v/>
      </c>
      <c r="I12" s="853"/>
      <c r="J12" s="853"/>
      <c r="K12" s="853"/>
      <c r="L12" s="853"/>
      <c r="M12" s="853"/>
      <c r="N12" s="853"/>
      <c r="O12" s="853"/>
      <c r="P12" s="853"/>
      <c r="Q12" s="853"/>
      <c r="R12" s="853"/>
      <c r="S12" s="853"/>
      <c r="T12" s="853"/>
      <c r="U12" s="853"/>
      <c r="V12" s="853"/>
      <c r="W12" s="853"/>
      <c r="X12" s="853"/>
      <c r="Y12" s="853"/>
      <c r="Z12" s="853"/>
      <c r="AA12" s="853"/>
      <c r="AB12" s="853"/>
      <c r="AC12" s="853"/>
      <c r="AD12" s="853"/>
      <c r="AE12" s="853"/>
      <c r="AF12" s="853"/>
      <c r="AG12" s="853"/>
      <c r="AH12" s="853"/>
      <c r="AI12" s="853"/>
      <c r="AJ12" s="853"/>
      <c r="AK12" s="854"/>
      <c r="AL12" s="133"/>
      <c r="AT12" s="139"/>
      <c r="AU12" s="139"/>
      <c r="AV12" s="139"/>
      <c r="AW12" s="139"/>
      <c r="AX12" s="139"/>
    </row>
    <row r="13" spans="1:50" s="134" customFormat="1" ht="17.25" customHeight="1">
      <c r="A13" s="133"/>
      <c r="B13" s="881" t="s">
        <v>24</v>
      </c>
      <c r="C13" s="881"/>
      <c r="D13" s="881"/>
      <c r="E13" s="881"/>
      <c r="F13" s="881"/>
      <c r="G13" s="881"/>
      <c r="H13" s="867" t="s">
        <v>25</v>
      </c>
      <c r="I13" s="867"/>
      <c r="J13" s="867"/>
      <c r="K13" s="861"/>
      <c r="L13" s="882" t="str">
        <f>IF(基本情報入力シート!M45="","",基本情報入力シート!M45)</f>
        <v/>
      </c>
      <c r="M13" s="882"/>
      <c r="N13" s="882"/>
      <c r="O13" s="882"/>
      <c r="P13" s="882"/>
      <c r="Q13" s="882"/>
      <c r="R13" s="882"/>
      <c r="S13" s="882"/>
      <c r="T13" s="882"/>
      <c r="U13" s="882"/>
      <c r="V13" s="881" t="s">
        <v>26</v>
      </c>
      <c r="W13" s="881"/>
      <c r="X13" s="881"/>
      <c r="Y13" s="881"/>
      <c r="Z13" s="882" t="str">
        <f>IF(基本情報入力シート!M46="","",基本情報入力シート!M46)</f>
        <v/>
      </c>
      <c r="AA13" s="882"/>
      <c r="AB13" s="882"/>
      <c r="AC13" s="882"/>
      <c r="AD13" s="882"/>
      <c r="AE13" s="882"/>
      <c r="AF13" s="882"/>
      <c r="AG13" s="882"/>
      <c r="AH13" s="882"/>
      <c r="AI13" s="882"/>
      <c r="AJ13" s="882"/>
      <c r="AK13" s="88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84" t="s">
        <v>45</v>
      </c>
      <c r="C17" s="885"/>
      <c r="D17" s="885"/>
      <c r="E17" s="885"/>
      <c r="F17" s="885"/>
      <c r="G17" s="885"/>
      <c r="H17" s="885"/>
      <c r="I17" s="885"/>
      <c r="J17" s="885"/>
      <c r="K17" s="885"/>
      <c r="L17" s="885"/>
      <c r="M17" s="885"/>
      <c r="N17" s="885"/>
      <c r="O17" s="885"/>
      <c r="P17" s="885"/>
      <c r="Q17" s="885"/>
      <c r="R17" s="885"/>
      <c r="S17" s="885"/>
      <c r="T17" s="885"/>
      <c r="U17" s="885"/>
      <c r="V17" s="885"/>
      <c r="W17" s="886"/>
      <c r="X17" s="133"/>
      <c r="Y17" s="133"/>
      <c r="Z17" s="133"/>
      <c r="AA17" s="133"/>
      <c r="AB17" s="133"/>
      <c r="AC17" s="133"/>
      <c r="AD17" s="133"/>
      <c r="AE17" s="133"/>
      <c r="AF17" s="133"/>
      <c r="AG17" s="133"/>
      <c r="AH17" s="153"/>
      <c r="AI17" s="133"/>
      <c r="AJ17" s="133"/>
      <c r="AK17" s="133"/>
      <c r="AL17" s="133"/>
    </row>
    <row r="18" spans="1:53" ht="19.5" customHeight="1">
      <c r="A18" s="129"/>
      <c r="B18" s="154" t="s">
        <v>46</v>
      </c>
      <c r="C18" s="887" t="s">
        <v>47</v>
      </c>
      <c r="D18" s="887"/>
      <c r="E18" s="887"/>
      <c r="F18" s="887"/>
      <c r="G18" s="887"/>
      <c r="H18" s="887"/>
      <c r="I18" s="887"/>
      <c r="J18" s="887"/>
      <c r="K18" s="887"/>
      <c r="L18" s="887"/>
      <c r="M18" s="887"/>
      <c r="N18" s="887"/>
      <c r="O18" s="887"/>
      <c r="P18" s="888"/>
      <c r="Q18" s="864">
        <f>SUM('別紙様式3-2（４・５月）'!N5,'別紙様式3-2（４・５月）'!N6,'別紙様式3-2（４・５月）'!N7,'別紙様式3-3（６月以降分）'!N5)</f>
        <v>0</v>
      </c>
      <c r="R18" s="865"/>
      <c r="S18" s="865"/>
      <c r="T18" s="865"/>
      <c r="U18" s="865"/>
      <c r="V18" s="866"/>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97" t="s">
        <v>50</v>
      </c>
      <c r="E19" s="697"/>
      <c r="F19" s="697"/>
      <c r="G19" s="697"/>
      <c r="H19" s="697"/>
      <c r="I19" s="697"/>
      <c r="J19" s="697"/>
      <c r="K19" s="697"/>
      <c r="L19" s="697"/>
      <c r="M19" s="697"/>
      <c r="N19" s="697"/>
      <c r="O19" s="697"/>
      <c r="P19" s="698"/>
      <c r="Q19" s="864">
        <f>SUM('別紙様式3-2（４・５月）'!N9,'別紙様式3-3（６月以降分）'!N7)</f>
        <v>0</v>
      </c>
      <c r="R19" s="865"/>
      <c r="S19" s="865"/>
      <c r="T19" s="865"/>
      <c r="U19" s="865"/>
      <c r="V19" s="866"/>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97" t="s">
        <v>52</v>
      </c>
      <c r="F20" s="697"/>
      <c r="G20" s="697"/>
      <c r="H20" s="697"/>
      <c r="I20" s="697"/>
      <c r="J20" s="697"/>
      <c r="K20" s="697"/>
      <c r="L20" s="697"/>
      <c r="M20" s="697"/>
      <c r="N20" s="697"/>
      <c r="O20" s="697"/>
      <c r="P20" s="944"/>
      <c r="Q20" s="699"/>
      <c r="R20" s="700"/>
      <c r="S20" s="700"/>
      <c r="T20" s="700"/>
      <c r="U20" s="700"/>
      <c r="V20" s="701"/>
      <c r="W20" s="162" t="s">
        <v>48</v>
      </c>
      <c r="X20" s="130" t="s">
        <v>53</v>
      </c>
      <c r="Y20" s="163" t="str">
        <f>IF(Q20&gt;Q19,"×","")</f>
        <v/>
      </c>
      <c r="Z20" s="129"/>
      <c r="AA20" s="129"/>
      <c r="AB20" s="129"/>
      <c r="AC20" s="129"/>
      <c r="AD20" s="129"/>
      <c r="AE20" s="129"/>
      <c r="AF20" s="129"/>
      <c r="AG20" s="129"/>
      <c r="AH20" s="129"/>
      <c r="AI20" s="129"/>
      <c r="AJ20" s="129"/>
      <c r="AK20" s="129"/>
      <c r="AL20" s="129"/>
      <c r="AM20" s="631" t="s">
        <v>54</v>
      </c>
      <c r="AN20" s="632"/>
      <c r="AO20" s="632"/>
      <c r="AP20" s="632"/>
      <c r="AQ20" s="632"/>
      <c r="AR20" s="632"/>
      <c r="AS20" s="632"/>
      <c r="AT20" s="632"/>
      <c r="AU20" s="632"/>
      <c r="AV20" s="632"/>
      <c r="AW20" s="632"/>
      <c r="AX20" s="632"/>
      <c r="AY20" s="632"/>
      <c r="AZ20" s="632"/>
      <c r="BA20" s="633"/>
    </row>
    <row r="21" spans="1:53" ht="21.75" customHeight="1" thickBot="1">
      <c r="A21" s="129"/>
      <c r="B21" s="164" t="s">
        <v>55</v>
      </c>
      <c r="C21" s="697" t="s">
        <v>56</v>
      </c>
      <c r="D21" s="887"/>
      <c r="E21" s="887"/>
      <c r="F21" s="887"/>
      <c r="G21" s="887"/>
      <c r="H21" s="887"/>
      <c r="I21" s="887"/>
      <c r="J21" s="887"/>
      <c r="K21" s="887"/>
      <c r="L21" s="887"/>
      <c r="M21" s="887"/>
      <c r="N21" s="887"/>
      <c r="O21" s="887"/>
      <c r="P21" s="887"/>
      <c r="Q21" s="864">
        <f>Q18-Q20</f>
        <v>0</v>
      </c>
      <c r="R21" s="865"/>
      <c r="S21" s="865"/>
      <c r="T21" s="865"/>
      <c r="U21" s="865"/>
      <c r="V21" s="866"/>
      <c r="W21" s="155" t="s">
        <v>48</v>
      </c>
      <c r="X21" s="130" t="s">
        <v>53</v>
      </c>
      <c r="Y21" s="646" t="str">
        <f>IFERROR(IF(Q22&gt;=Q21,"○","×"),"")</f>
        <v>○</v>
      </c>
      <c r="Z21" s="129"/>
      <c r="AA21" s="129"/>
      <c r="AB21" s="129"/>
      <c r="AC21" s="129"/>
      <c r="AD21" s="129"/>
      <c r="AE21" s="129"/>
      <c r="AF21" s="129"/>
      <c r="AG21" s="129"/>
      <c r="AH21" s="129"/>
      <c r="AI21" s="129"/>
      <c r="AJ21" s="129"/>
      <c r="AK21" s="129"/>
      <c r="AL21" s="129"/>
      <c r="AM21" s="981" t="s">
        <v>57</v>
      </c>
      <c r="AN21" s="648"/>
      <c r="AO21" s="648"/>
      <c r="AP21" s="648"/>
      <c r="AQ21" s="648"/>
      <c r="AR21" s="648"/>
      <c r="AS21" s="648"/>
      <c r="AT21" s="648"/>
      <c r="AU21" s="648"/>
      <c r="AV21" s="648"/>
      <c r="AW21" s="648"/>
      <c r="AX21" s="648"/>
      <c r="AY21" s="648"/>
      <c r="AZ21" s="648"/>
      <c r="BA21" s="649"/>
    </row>
    <row r="22" spans="1:53" ht="24.75" customHeight="1" thickBot="1">
      <c r="A22" s="129"/>
      <c r="B22" s="164" t="s">
        <v>58</v>
      </c>
      <c r="C22" s="697" t="s">
        <v>59</v>
      </c>
      <c r="D22" s="697"/>
      <c r="E22" s="697"/>
      <c r="F22" s="697"/>
      <c r="G22" s="697"/>
      <c r="H22" s="697"/>
      <c r="I22" s="697"/>
      <c r="J22" s="697"/>
      <c r="K22" s="697"/>
      <c r="L22" s="697"/>
      <c r="M22" s="697"/>
      <c r="N22" s="697"/>
      <c r="O22" s="697"/>
      <c r="P22" s="697"/>
      <c r="Q22" s="699"/>
      <c r="R22" s="700"/>
      <c r="S22" s="700"/>
      <c r="T22" s="700"/>
      <c r="U22" s="700"/>
      <c r="V22" s="701"/>
      <c r="W22" s="165" t="s">
        <v>48</v>
      </c>
      <c r="X22" s="130" t="s">
        <v>53</v>
      </c>
      <c r="Y22" s="64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923" t="s">
        <v>60</v>
      </c>
      <c r="C24" s="924"/>
      <c r="D24" s="924"/>
      <c r="E24" s="924"/>
      <c r="F24" s="924"/>
      <c r="G24" s="924"/>
      <c r="H24" s="924"/>
      <c r="I24" s="924"/>
      <c r="J24" s="924"/>
      <c r="K24" s="924"/>
      <c r="L24" s="924"/>
      <c r="M24" s="924"/>
      <c r="N24" s="924"/>
      <c r="O24" s="924"/>
      <c r="P24" s="924"/>
      <c r="Q24" s="925"/>
      <c r="R24" s="925"/>
      <c r="S24" s="925"/>
      <c r="T24" s="925"/>
      <c r="U24" s="925"/>
      <c r="V24" s="925"/>
      <c r="W24" s="926"/>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97" t="s">
        <v>62</v>
      </c>
      <c r="D25" s="697"/>
      <c r="E25" s="697"/>
      <c r="F25" s="697"/>
      <c r="G25" s="697"/>
      <c r="H25" s="697"/>
      <c r="I25" s="697"/>
      <c r="J25" s="697"/>
      <c r="K25" s="697"/>
      <c r="L25" s="697"/>
      <c r="M25" s="697"/>
      <c r="N25" s="697"/>
      <c r="O25" s="697"/>
      <c r="P25" s="698"/>
      <c r="Q25" s="693">
        <f>Q19-Q20</f>
        <v>0</v>
      </c>
      <c r="R25" s="694"/>
      <c r="S25" s="694"/>
      <c r="T25" s="694"/>
      <c r="U25" s="694"/>
      <c r="V25" s="694"/>
      <c r="W25" s="158" t="s">
        <v>48</v>
      </c>
      <c r="X25" s="130" t="s">
        <v>53</v>
      </c>
      <c r="Y25" s="695" t="str">
        <f>IFERROR(IF(Q25&lt;=0,"",IF(Q26&gt;=Q25,"○","△")),"")</f>
        <v/>
      </c>
      <c r="Z25" s="130" t="s">
        <v>53</v>
      </c>
      <c r="AA25" s="646" t="str">
        <f>IFERROR(IF(Y25="△",IF(Q28&gt;=Q25,"○","×"),""),"")</f>
        <v/>
      </c>
      <c r="AB25" s="129"/>
      <c r="AC25" s="129"/>
      <c r="AD25" s="129"/>
      <c r="AE25" s="129"/>
      <c r="AF25" s="129"/>
      <c r="AG25" s="129"/>
      <c r="AH25" s="129"/>
      <c r="AI25" s="129"/>
      <c r="AJ25" s="129"/>
      <c r="AK25" s="129"/>
      <c r="AL25" s="129"/>
    </row>
    <row r="26" spans="1:53" ht="39.75" customHeight="1" thickBot="1">
      <c r="A26" s="129"/>
      <c r="B26" s="164" t="s">
        <v>63</v>
      </c>
      <c r="C26" s="697" t="s">
        <v>64</v>
      </c>
      <c r="D26" s="697"/>
      <c r="E26" s="697"/>
      <c r="F26" s="697"/>
      <c r="G26" s="697"/>
      <c r="H26" s="697"/>
      <c r="I26" s="697"/>
      <c r="J26" s="697"/>
      <c r="K26" s="697"/>
      <c r="L26" s="697"/>
      <c r="M26" s="697"/>
      <c r="N26" s="697"/>
      <c r="O26" s="697"/>
      <c r="P26" s="698"/>
      <c r="Q26" s="699"/>
      <c r="R26" s="700"/>
      <c r="S26" s="700"/>
      <c r="T26" s="700"/>
      <c r="U26" s="700"/>
      <c r="V26" s="701"/>
      <c r="W26" s="158" t="s">
        <v>48</v>
      </c>
      <c r="X26" s="130" t="s">
        <v>53</v>
      </c>
      <c r="Y26" s="696"/>
      <c r="Z26" s="130"/>
      <c r="AA26" s="927"/>
      <c r="AB26" s="129"/>
      <c r="AC26" s="129"/>
      <c r="AD26" s="129"/>
      <c r="AE26" s="129"/>
      <c r="AF26" s="129"/>
      <c r="AG26" s="129"/>
      <c r="AH26" s="129"/>
      <c r="AI26" s="129"/>
      <c r="AJ26" s="129"/>
      <c r="AK26" s="129"/>
      <c r="AL26" s="129"/>
    </row>
    <row r="27" spans="1:53" ht="27.75" customHeight="1" thickBot="1">
      <c r="A27" s="129"/>
      <c r="B27" s="164" t="s">
        <v>65</v>
      </c>
      <c r="C27" s="697" t="s">
        <v>66</v>
      </c>
      <c r="D27" s="697"/>
      <c r="E27" s="697"/>
      <c r="F27" s="697"/>
      <c r="G27" s="697"/>
      <c r="H27" s="697"/>
      <c r="I27" s="697"/>
      <c r="J27" s="697"/>
      <c r="K27" s="697"/>
      <c r="L27" s="697"/>
      <c r="M27" s="697"/>
      <c r="N27" s="697"/>
      <c r="O27" s="697"/>
      <c r="P27" s="698"/>
      <c r="Q27" s="699"/>
      <c r="R27" s="700"/>
      <c r="S27" s="700"/>
      <c r="T27" s="700"/>
      <c r="U27" s="700"/>
      <c r="V27" s="701"/>
      <c r="W27" s="158" t="s">
        <v>48</v>
      </c>
      <c r="X27" s="129"/>
      <c r="Y27" s="129"/>
      <c r="Z27" s="130"/>
      <c r="AA27" s="927"/>
      <c r="AB27" s="129"/>
      <c r="AC27" s="129"/>
      <c r="AD27" s="129"/>
      <c r="AE27" s="129"/>
      <c r="AF27" s="129"/>
      <c r="AG27" s="129"/>
      <c r="AH27" s="129"/>
      <c r="AI27" s="129"/>
      <c r="AJ27" s="129"/>
      <c r="AK27" s="129"/>
      <c r="AL27" s="129"/>
      <c r="AM27" s="650" t="s">
        <v>67</v>
      </c>
      <c r="AN27" s="651"/>
      <c r="AO27" s="651"/>
      <c r="AP27" s="651"/>
      <c r="AQ27" s="651"/>
      <c r="AR27" s="651"/>
      <c r="AS27" s="651"/>
      <c r="AT27" s="651"/>
      <c r="AU27" s="651"/>
      <c r="AV27" s="651"/>
      <c r="AW27" s="651"/>
      <c r="AX27" s="651"/>
      <c r="AY27" s="651"/>
      <c r="AZ27" s="651"/>
      <c r="BA27" s="652"/>
    </row>
    <row r="28" spans="1:53" ht="18" customHeight="1" thickBot="1">
      <c r="A28" s="129"/>
      <c r="B28" s="164" t="s">
        <v>68</v>
      </c>
      <c r="C28" s="697" t="s">
        <v>69</v>
      </c>
      <c r="D28" s="697"/>
      <c r="E28" s="697"/>
      <c r="F28" s="697"/>
      <c r="G28" s="697"/>
      <c r="H28" s="697"/>
      <c r="I28" s="697"/>
      <c r="J28" s="697"/>
      <c r="K28" s="697"/>
      <c r="L28" s="697"/>
      <c r="M28" s="697"/>
      <c r="N28" s="697"/>
      <c r="O28" s="697"/>
      <c r="P28" s="698"/>
      <c r="Q28" s="961">
        <f>Q26+Q27</f>
        <v>0</v>
      </c>
      <c r="R28" s="962"/>
      <c r="S28" s="962"/>
      <c r="T28" s="962"/>
      <c r="U28" s="962"/>
      <c r="V28" s="963"/>
      <c r="W28" s="158" t="s">
        <v>48</v>
      </c>
      <c r="X28" s="129"/>
      <c r="Y28" s="129"/>
      <c r="Z28" s="129" t="s">
        <v>53</v>
      </c>
      <c r="AA28" s="647"/>
      <c r="AB28" s="129"/>
      <c r="AC28" s="129"/>
      <c r="AD28" s="129"/>
      <c r="AE28" s="129"/>
      <c r="AF28" s="129"/>
      <c r="AG28" s="129"/>
      <c r="AH28" s="129"/>
      <c r="AI28" s="129"/>
      <c r="AJ28" s="129"/>
      <c r="AK28" s="163" t="str">
        <f>IFERROR(IF(OR(AND(AM29=TRUE,O29&lt;&gt;""),AND(AM30=TRUE,U29&lt;&gt;"")),"○","×"),"")</f>
        <v>×</v>
      </c>
      <c r="AL28" s="129"/>
      <c r="AM28" s="634" t="s">
        <v>70</v>
      </c>
      <c r="AN28" s="635"/>
      <c r="AO28" s="635"/>
      <c r="AP28" s="635"/>
      <c r="AQ28" s="635"/>
      <c r="AR28" s="635"/>
      <c r="AS28" s="635"/>
      <c r="AT28" s="635"/>
      <c r="AU28" s="635"/>
      <c r="AV28" s="635"/>
      <c r="AW28" s="635"/>
      <c r="AX28" s="635"/>
      <c r="AY28" s="635"/>
      <c r="AZ28" s="635"/>
      <c r="BA28" s="636"/>
    </row>
    <row r="29" spans="1:53" ht="18" customHeight="1">
      <c r="A29" s="129"/>
      <c r="B29" s="964" t="s">
        <v>71</v>
      </c>
      <c r="C29" s="915" t="s">
        <v>72</v>
      </c>
      <c r="D29" s="915"/>
      <c r="E29" s="916"/>
      <c r="F29" s="167"/>
      <c r="G29" s="920" t="s">
        <v>73</v>
      </c>
      <c r="H29" s="921"/>
      <c r="I29" s="921"/>
      <c r="J29" s="922"/>
      <c r="K29" s="901" t="s">
        <v>74</v>
      </c>
      <c r="L29" s="901"/>
      <c r="M29" s="901"/>
      <c r="N29" s="901"/>
      <c r="O29" s="903"/>
      <c r="P29" s="904"/>
      <c r="Q29" s="907" t="s">
        <v>75</v>
      </c>
      <c r="R29" s="907"/>
      <c r="S29" s="907"/>
      <c r="T29" s="907"/>
      <c r="U29" s="909"/>
      <c r="V29" s="910"/>
      <c r="W29" s="910"/>
      <c r="X29" s="910"/>
      <c r="Y29" s="910"/>
      <c r="Z29" s="910"/>
      <c r="AA29" s="910"/>
      <c r="AB29" s="910"/>
      <c r="AC29" s="910"/>
      <c r="AD29" s="910"/>
      <c r="AE29" s="910"/>
      <c r="AF29" s="910"/>
      <c r="AG29" s="910"/>
      <c r="AH29" s="910"/>
      <c r="AI29" s="910"/>
      <c r="AJ29" s="910"/>
      <c r="AK29" s="911"/>
      <c r="AL29" s="168"/>
      <c r="AM29" s="127" t="b">
        <v>0</v>
      </c>
    </row>
    <row r="30" spans="1:53" ht="18" customHeight="1" thickBot="1">
      <c r="A30" s="129"/>
      <c r="B30" s="965"/>
      <c r="C30" s="917"/>
      <c r="D30" s="917"/>
      <c r="E30" s="918"/>
      <c r="F30" s="169"/>
      <c r="G30" s="949" t="s">
        <v>76</v>
      </c>
      <c r="H30" s="950"/>
      <c r="I30" s="950"/>
      <c r="J30" s="951"/>
      <c r="K30" s="902"/>
      <c r="L30" s="902"/>
      <c r="M30" s="902"/>
      <c r="N30" s="902"/>
      <c r="O30" s="905"/>
      <c r="P30" s="906"/>
      <c r="Q30" s="908"/>
      <c r="R30" s="908"/>
      <c r="S30" s="908"/>
      <c r="T30" s="908"/>
      <c r="U30" s="912"/>
      <c r="V30" s="913"/>
      <c r="W30" s="913"/>
      <c r="X30" s="913"/>
      <c r="Y30" s="913"/>
      <c r="Z30" s="913"/>
      <c r="AA30" s="913"/>
      <c r="AB30" s="913"/>
      <c r="AC30" s="913"/>
      <c r="AD30" s="913"/>
      <c r="AE30" s="913"/>
      <c r="AF30" s="913"/>
      <c r="AG30" s="913"/>
      <c r="AH30" s="913"/>
      <c r="AI30" s="913"/>
      <c r="AJ30" s="913"/>
      <c r="AK30" s="914"/>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919" t="s">
        <v>79</v>
      </c>
      <c r="D32" s="919"/>
      <c r="E32" s="919"/>
      <c r="F32" s="919"/>
      <c r="G32" s="919"/>
      <c r="H32" s="919"/>
      <c r="I32" s="919"/>
      <c r="J32" s="919"/>
      <c r="K32" s="919"/>
      <c r="L32" s="919"/>
      <c r="M32" s="919"/>
      <c r="N32" s="919"/>
      <c r="O32" s="919"/>
      <c r="P32" s="919"/>
      <c r="Q32" s="919"/>
      <c r="R32" s="919"/>
      <c r="S32" s="919"/>
      <c r="T32" s="919"/>
      <c r="U32" s="919"/>
      <c r="V32" s="919"/>
      <c r="W32" s="919"/>
      <c r="X32" s="919"/>
      <c r="Y32" s="919"/>
      <c r="Z32" s="919"/>
      <c r="AA32" s="919"/>
      <c r="AB32" s="919"/>
      <c r="AC32" s="919"/>
      <c r="AD32" s="919"/>
      <c r="AE32" s="919"/>
      <c r="AF32" s="919"/>
      <c r="AG32" s="919"/>
      <c r="AH32" s="919"/>
      <c r="AI32" s="919"/>
      <c r="AJ32" s="919"/>
      <c r="AK32" s="919"/>
      <c r="AL32" s="176"/>
      <c r="AM32" s="170"/>
      <c r="AN32" s="170"/>
    </row>
    <row r="33" spans="1:53" ht="23.25" customHeight="1">
      <c r="A33" s="129"/>
      <c r="B33" s="177" t="s">
        <v>78</v>
      </c>
      <c r="C33" s="919" t="s">
        <v>80</v>
      </c>
      <c r="D33" s="919"/>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940" t="s">
        <v>82</v>
      </c>
      <c r="D36" s="940"/>
      <c r="E36" s="940"/>
      <c r="F36" s="940"/>
      <c r="G36" s="940"/>
      <c r="H36" s="940"/>
      <c r="I36" s="940"/>
      <c r="J36" s="940"/>
      <c r="K36" s="940"/>
      <c r="L36" s="940"/>
      <c r="M36" s="940"/>
      <c r="N36" s="940"/>
      <c r="O36" s="940"/>
      <c r="P36" s="941"/>
      <c r="Q36" s="889">
        <f>Q37-Q38-Q39</f>
        <v>0</v>
      </c>
      <c r="R36" s="890"/>
      <c r="S36" s="890"/>
      <c r="T36" s="890"/>
      <c r="U36" s="890"/>
      <c r="V36" s="891"/>
      <c r="W36" s="186" t="s">
        <v>48</v>
      </c>
      <c r="X36" s="187" t="s">
        <v>53</v>
      </c>
      <c r="Y36" s="646" t="str">
        <f>IF(Q40="","",IF(Q36="","",IF(Q36&gt;=Q40,"○","×")))</f>
        <v>○</v>
      </c>
      <c r="Z36" s="188"/>
      <c r="AA36" s="182"/>
      <c r="AB36" s="182"/>
      <c r="AC36" s="182"/>
      <c r="AD36" s="184"/>
      <c r="AE36" s="184"/>
      <c r="AF36" s="184"/>
      <c r="AG36" s="184"/>
      <c r="AH36" s="184"/>
      <c r="AI36" s="184"/>
      <c r="AJ36" s="184"/>
      <c r="AK36" s="184"/>
      <c r="AL36" s="129"/>
      <c r="AM36" s="982" t="s">
        <v>83</v>
      </c>
      <c r="AN36" s="983"/>
      <c r="AO36" s="983"/>
      <c r="AP36" s="983"/>
      <c r="AQ36" s="983"/>
      <c r="AR36" s="983"/>
      <c r="AS36" s="983"/>
      <c r="AT36" s="983"/>
      <c r="AU36" s="983"/>
      <c r="AV36" s="983"/>
      <c r="AW36" s="983"/>
      <c r="AX36" s="983"/>
      <c r="AY36" s="983"/>
      <c r="AZ36" s="983"/>
      <c r="BA36" s="984"/>
    </row>
    <row r="37" spans="1:53" ht="18.75" customHeight="1" thickBot="1">
      <c r="A37" s="129"/>
      <c r="B37" s="959"/>
      <c r="C37" s="894" t="s">
        <v>84</v>
      </c>
      <c r="D37" s="894"/>
      <c r="E37" s="894"/>
      <c r="F37" s="894"/>
      <c r="G37" s="894"/>
      <c r="H37" s="894"/>
      <c r="I37" s="894"/>
      <c r="J37" s="894"/>
      <c r="K37" s="894"/>
      <c r="L37" s="894"/>
      <c r="M37" s="894"/>
      <c r="N37" s="894"/>
      <c r="O37" s="894"/>
      <c r="P37" s="895"/>
      <c r="Q37" s="898"/>
      <c r="R37" s="899"/>
      <c r="S37" s="899"/>
      <c r="T37" s="899"/>
      <c r="U37" s="899"/>
      <c r="V37" s="900"/>
      <c r="W37" s="186" t="s">
        <v>48</v>
      </c>
      <c r="X37" s="187"/>
      <c r="Y37" s="927"/>
      <c r="Z37" s="188"/>
      <c r="AA37" s="182"/>
      <c r="AB37" s="182"/>
      <c r="AC37" s="182"/>
      <c r="AD37" s="184"/>
      <c r="AE37" s="182"/>
      <c r="AF37" s="182"/>
      <c r="AG37" s="182"/>
      <c r="AH37" s="182"/>
      <c r="AI37" s="182"/>
      <c r="AJ37" s="182"/>
      <c r="AK37" s="184"/>
      <c r="AL37" s="129"/>
      <c r="AM37" s="985"/>
      <c r="AN37" s="986"/>
      <c r="AO37" s="986"/>
      <c r="AP37" s="986"/>
      <c r="AQ37" s="986"/>
      <c r="AR37" s="986"/>
      <c r="AS37" s="986"/>
      <c r="AT37" s="986"/>
      <c r="AU37" s="986"/>
      <c r="AV37" s="986"/>
      <c r="AW37" s="986"/>
      <c r="AX37" s="986"/>
      <c r="AY37" s="986"/>
      <c r="AZ37" s="986"/>
      <c r="BA37" s="987"/>
    </row>
    <row r="38" spans="1:53" ht="18.75" customHeight="1" thickBot="1">
      <c r="A38" s="129"/>
      <c r="B38" s="959"/>
      <c r="C38" s="896" t="s">
        <v>85</v>
      </c>
      <c r="D38" s="896"/>
      <c r="E38" s="896"/>
      <c r="F38" s="896"/>
      <c r="G38" s="896"/>
      <c r="H38" s="896"/>
      <c r="I38" s="896"/>
      <c r="J38" s="896"/>
      <c r="K38" s="896"/>
      <c r="L38" s="896"/>
      <c r="M38" s="896"/>
      <c r="N38" s="896"/>
      <c r="O38" s="896"/>
      <c r="P38" s="897"/>
      <c r="Q38" s="889">
        <f>Q22</f>
        <v>0</v>
      </c>
      <c r="R38" s="890"/>
      <c r="S38" s="890"/>
      <c r="T38" s="890"/>
      <c r="U38" s="890"/>
      <c r="V38" s="891"/>
      <c r="W38" s="186" t="s">
        <v>48</v>
      </c>
      <c r="X38" s="187"/>
      <c r="Y38" s="927"/>
      <c r="Z38" s="188"/>
      <c r="AA38" s="182"/>
      <c r="AB38" s="182"/>
      <c r="AC38" s="182"/>
      <c r="AD38" s="184"/>
      <c r="AE38" s="182"/>
      <c r="AF38" s="182"/>
      <c r="AG38" s="182"/>
      <c r="AH38" s="182"/>
      <c r="AI38" s="182"/>
      <c r="AJ38" s="182"/>
      <c r="AK38" s="184"/>
      <c r="AL38" s="129"/>
      <c r="AM38" s="985"/>
      <c r="AN38" s="986"/>
      <c r="AO38" s="986"/>
      <c r="AP38" s="986"/>
      <c r="AQ38" s="986"/>
      <c r="AR38" s="986"/>
      <c r="AS38" s="986"/>
      <c r="AT38" s="986"/>
      <c r="AU38" s="986"/>
      <c r="AV38" s="986"/>
      <c r="AW38" s="986"/>
      <c r="AX38" s="986"/>
      <c r="AY38" s="986"/>
      <c r="AZ38" s="986"/>
      <c r="BA38" s="987"/>
    </row>
    <row r="39" spans="1:53" ht="27.75" customHeight="1" thickBot="1">
      <c r="A39" s="129"/>
      <c r="B39" s="451"/>
      <c r="C39" s="896" t="s">
        <v>86</v>
      </c>
      <c r="D39" s="896"/>
      <c r="E39" s="896"/>
      <c r="F39" s="896"/>
      <c r="G39" s="896"/>
      <c r="H39" s="896"/>
      <c r="I39" s="896"/>
      <c r="J39" s="896"/>
      <c r="K39" s="896"/>
      <c r="L39" s="896"/>
      <c r="M39" s="896"/>
      <c r="N39" s="896"/>
      <c r="O39" s="896"/>
      <c r="P39" s="897"/>
      <c r="Q39" s="898"/>
      <c r="R39" s="899"/>
      <c r="S39" s="899"/>
      <c r="T39" s="899"/>
      <c r="U39" s="899"/>
      <c r="V39" s="900"/>
      <c r="W39" s="186" t="s">
        <v>48</v>
      </c>
      <c r="X39" s="187"/>
      <c r="Y39" s="927"/>
      <c r="Z39" s="188"/>
      <c r="AA39" s="182"/>
      <c r="AB39" s="182"/>
      <c r="AC39" s="182"/>
      <c r="AD39" s="184"/>
      <c r="AE39" s="182"/>
      <c r="AF39" s="182"/>
      <c r="AG39" s="182"/>
      <c r="AH39" s="182"/>
      <c r="AI39" s="182"/>
      <c r="AJ39" s="182"/>
      <c r="AK39" s="184"/>
      <c r="AL39" s="129"/>
      <c r="AM39" s="985"/>
      <c r="AN39" s="986"/>
      <c r="AO39" s="986"/>
      <c r="AP39" s="986"/>
      <c r="AQ39" s="986"/>
      <c r="AR39" s="986"/>
      <c r="AS39" s="986"/>
      <c r="AT39" s="986"/>
      <c r="AU39" s="986"/>
      <c r="AV39" s="986"/>
      <c r="AW39" s="986"/>
      <c r="AX39" s="986"/>
      <c r="AY39" s="986"/>
      <c r="AZ39" s="986"/>
      <c r="BA39" s="987"/>
    </row>
    <row r="40" spans="1:53" ht="30.75" customHeight="1" thickBot="1">
      <c r="A40" s="129"/>
      <c r="B40" s="185" t="s">
        <v>55</v>
      </c>
      <c r="C40" s="892" t="s">
        <v>87</v>
      </c>
      <c r="D40" s="893"/>
      <c r="E40" s="893"/>
      <c r="F40" s="893"/>
      <c r="G40" s="893"/>
      <c r="H40" s="893"/>
      <c r="I40" s="893"/>
      <c r="J40" s="893"/>
      <c r="K40" s="893"/>
      <c r="L40" s="893"/>
      <c r="M40" s="893"/>
      <c r="N40" s="893"/>
      <c r="O40" s="893"/>
      <c r="P40" s="893"/>
      <c r="Q40" s="889">
        <f>Q41-Q42-Q43-Q44-Q45-Q46</f>
        <v>0</v>
      </c>
      <c r="R40" s="890"/>
      <c r="S40" s="890"/>
      <c r="T40" s="890"/>
      <c r="U40" s="890"/>
      <c r="V40" s="891"/>
      <c r="W40" s="189" t="s">
        <v>48</v>
      </c>
      <c r="X40" s="187" t="s">
        <v>53</v>
      </c>
      <c r="Y40" s="647"/>
      <c r="Z40" s="188"/>
      <c r="AA40" s="182"/>
      <c r="AB40" s="182"/>
      <c r="AC40" s="182"/>
      <c r="AD40" s="184"/>
      <c r="AE40" s="182"/>
      <c r="AF40" s="182"/>
      <c r="AG40" s="182"/>
      <c r="AH40" s="182"/>
      <c r="AI40" s="182"/>
      <c r="AJ40" s="182"/>
      <c r="AK40" s="184"/>
      <c r="AL40" s="129"/>
      <c r="AM40" s="988"/>
      <c r="AN40" s="989"/>
      <c r="AO40" s="989"/>
      <c r="AP40" s="989"/>
      <c r="AQ40" s="989"/>
      <c r="AR40" s="989"/>
      <c r="AS40" s="989"/>
      <c r="AT40" s="989"/>
      <c r="AU40" s="989"/>
      <c r="AV40" s="989"/>
      <c r="AW40" s="989"/>
      <c r="AX40" s="989"/>
      <c r="AY40" s="989"/>
      <c r="AZ40" s="989"/>
      <c r="BA40" s="990"/>
    </row>
    <row r="41" spans="1:53" ht="18.75" customHeight="1" thickBot="1">
      <c r="A41" s="129"/>
      <c r="B41" s="971"/>
      <c r="C41" s="895" t="s">
        <v>88</v>
      </c>
      <c r="D41" s="942"/>
      <c r="E41" s="942"/>
      <c r="F41" s="942"/>
      <c r="G41" s="942"/>
      <c r="H41" s="942"/>
      <c r="I41" s="942"/>
      <c r="J41" s="942"/>
      <c r="K41" s="942"/>
      <c r="L41" s="942"/>
      <c r="M41" s="942"/>
      <c r="N41" s="942"/>
      <c r="O41" s="942"/>
      <c r="P41" s="943"/>
      <c r="Q41" s="931"/>
      <c r="R41" s="932"/>
      <c r="S41" s="932"/>
      <c r="T41" s="932"/>
      <c r="U41" s="932"/>
      <c r="V41" s="933"/>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971"/>
      <c r="C42" s="895" t="s">
        <v>89</v>
      </c>
      <c r="D42" s="942"/>
      <c r="E42" s="942"/>
      <c r="F42" s="942"/>
      <c r="G42" s="942"/>
      <c r="H42" s="942"/>
      <c r="I42" s="942"/>
      <c r="J42" s="942"/>
      <c r="K42" s="942"/>
      <c r="L42" s="942"/>
      <c r="M42" s="942"/>
      <c r="N42" s="942"/>
      <c r="O42" s="942"/>
      <c r="P42" s="943"/>
      <c r="Q42" s="931"/>
      <c r="R42" s="932"/>
      <c r="S42" s="932"/>
      <c r="T42" s="932"/>
      <c r="U42" s="932"/>
      <c r="V42" s="933"/>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971"/>
      <c r="C43" s="895" t="s">
        <v>90</v>
      </c>
      <c r="D43" s="942"/>
      <c r="E43" s="942"/>
      <c r="F43" s="942"/>
      <c r="G43" s="942"/>
      <c r="H43" s="942"/>
      <c r="I43" s="942"/>
      <c r="J43" s="942"/>
      <c r="K43" s="942"/>
      <c r="L43" s="942"/>
      <c r="M43" s="942"/>
      <c r="N43" s="942"/>
      <c r="O43" s="942"/>
      <c r="P43" s="943"/>
      <c r="Q43" s="931"/>
      <c r="R43" s="932"/>
      <c r="S43" s="932"/>
      <c r="T43" s="932"/>
      <c r="U43" s="932"/>
      <c r="V43" s="933"/>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971"/>
      <c r="C44" s="934" t="s">
        <v>91</v>
      </c>
      <c r="D44" s="935"/>
      <c r="E44" s="935"/>
      <c r="F44" s="935"/>
      <c r="G44" s="935"/>
      <c r="H44" s="935"/>
      <c r="I44" s="935"/>
      <c r="J44" s="935"/>
      <c r="K44" s="935"/>
      <c r="L44" s="935"/>
      <c r="M44" s="935"/>
      <c r="N44" s="935"/>
      <c r="O44" s="935"/>
      <c r="P44" s="936"/>
      <c r="Q44" s="931"/>
      <c r="R44" s="932"/>
      <c r="S44" s="932"/>
      <c r="T44" s="932"/>
      <c r="U44" s="932"/>
      <c r="V44" s="933"/>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971"/>
      <c r="C45" s="934" t="s">
        <v>92</v>
      </c>
      <c r="D45" s="935"/>
      <c r="E45" s="935"/>
      <c r="F45" s="935"/>
      <c r="G45" s="935"/>
      <c r="H45" s="935"/>
      <c r="I45" s="935"/>
      <c r="J45" s="935"/>
      <c r="K45" s="935"/>
      <c r="L45" s="935"/>
      <c r="M45" s="935"/>
      <c r="N45" s="935"/>
      <c r="O45" s="935"/>
      <c r="P45" s="936"/>
      <c r="Q45" s="931"/>
      <c r="R45" s="932"/>
      <c r="S45" s="932"/>
      <c r="T45" s="932"/>
      <c r="U45" s="932"/>
      <c r="V45" s="933"/>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972"/>
      <c r="C46" s="928" t="s">
        <v>93</v>
      </c>
      <c r="D46" s="929"/>
      <c r="E46" s="929"/>
      <c r="F46" s="929"/>
      <c r="G46" s="929"/>
      <c r="H46" s="929"/>
      <c r="I46" s="929"/>
      <c r="J46" s="929"/>
      <c r="K46" s="929"/>
      <c r="L46" s="929"/>
      <c r="M46" s="929"/>
      <c r="N46" s="929"/>
      <c r="O46" s="929"/>
      <c r="P46" s="930"/>
      <c r="Q46" s="931"/>
      <c r="R46" s="932"/>
      <c r="S46" s="932"/>
      <c r="T46" s="932"/>
      <c r="U46" s="932"/>
      <c r="V46" s="933"/>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732" t="s">
        <v>94</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194"/>
      <c r="AT49" s="139"/>
      <c r="AU49" s="139"/>
      <c r="AV49" s="139"/>
      <c r="AW49" s="139"/>
      <c r="AX49" s="139"/>
    </row>
    <row r="50" spans="1:53" s="134" customFormat="1" ht="33" customHeight="1">
      <c r="A50" s="133"/>
      <c r="B50" s="193" t="s">
        <v>78</v>
      </c>
      <c r="C50" s="919" t="s">
        <v>95</v>
      </c>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194"/>
      <c r="AT50" s="139"/>
      <c r="AU50" s="139"/>
      <c r="AV50" s="139"/>
      <c r="AW50" s="139"/>
      <c r="AX50" s="139"/>
    </row>
    <row r="51" spans="1:53" s="134" customFormat="1" ht="44.25" customHeight="1">
      <c r="A51" s="133"/>
      <c r="B51" s="193" t="s">
        <v>78</v>
      </c>
      <c r="C51" s="732" t="s">
        <v>96</v>
      </c>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730" t="s">
        <v>97</v>
      </c>
      <c r="C53" s="730"/>
      <c r="D53" s="730"/>
      <c r="E53" s="730"/>
      <c r="F53" s="730"/>
      <c r="G53" s="730"/>
      <c r="H53" s="730"/>
      <c r="I53" s="730"/>
      <c r="J53" s="730"/>
      <c r="K53" s="730"/>
      <c r="L53" s="730"/>
      <c r="M53" s="730"/>
      <c r="N53" s="730"/>
      <c r="O53" s="730"/>
      <c r="P53" s="730"/>
      <c r="Q53" s="730"/>
      <c r="R53" s="730"/>
      <c r="S53" s="730"/>
      <c r="T53" s="730"/>
      <c r="U53" s="730"/>
      <c r="V53" s="730"/>
      <c r="W53" s="730"/>
      <c r="X53" s="730"/>
      <c r="Y53" s="730"/>
      <c r="Z53" s="730"/>
      <c r="AA53" s="730"/>
      <c r="AB53" s="730"/>
      <c r="AC53" s="730"/>
      <c r="AD53" s="730"/>
      <c r="AE53" s="730"/>
      <c r="AF53" s="730"/>
      <c r="AG53" s="730"/>
      <c r="AH53" s="730"/>
      <c r="AI53" s="730"/>
      <c r="AJ53" s="730"/>
      <c r="AK53" s="730"/>
      <c r="AL53" s="145"/>
      <c r="AT53" s="140"/>
      <c r="AU53" s="140"/>
      <c r="AV53" s="140"/>
      <c r="AW53" s="140"/>
      <c r="AX53" s="140"/>
    </row>
    <row r="54" spans="1:53" ht="16.5" customHeight="1" thickBot="1">
      <c r="A54" s="129"/>
      <c r="B54" s="196" t="s">
        <v>78</v>
      </c>
      <c r="C54" s="960" t="s">
        <v>98</v>
      </c>
      <c r="D54" s="960"/>
      <c r="E54" s="960"/>
      <c r="F54" s="960"/>
      <c r="G54" s="960"/>
      <c r="H54" s="960"/>
      <c r="I54" s="960"/>
      <c r="J54" s="960"/>
      <c r="K54" s="960"/>
      <c r="L54" s="960"/>
      <c r="M54" s="960"/>
      <c r="N54" s="960"/>
      <c r="O54" s="960"/>
      <c r="P54" s="960"/>
      <c r="Q54" s="960"/>
      <c r="R54" s="960"/>
      <c r="S54" s="960"/>
      <c r="T54" s="960"/>
      <c r="U54" s="960"/>
      <c r="V54" s="960"/>
      <c r="W54" s="960"/>
      <c r="X54" s="960"/>
      <c r="Y54" s="960"/>
      <c r="Z54" s="960"/>
      <c r="AA54" s="960"/>
      <c r="AB54" s="960"/>
      <c r="AC54" s="960"/>
      <c r="AD54" s="960"/>
      <c r="AE54" s="960"/>
      <c r="AF54" s="960"/>
      <c r="AG54" s="960"/>
      <c r="AH54" s="960"/>
      <c r="AI54" s="960"/>
      <c r="AJ54" s="960"/>
      <c r="AK54" s="960"/>
      <c r="AL54" s="146"/>
      <c r="AT54" s="140"/>
      <c r="AU54" s="140"/>
      <c r="AV54" s="140"/>
      <c r="AW54" s="140"/>
      <c r="AX54" s="140"/>
    </row>
    <row r="55" spans="1:53" ht="51.75" customHeight="1">
      <c r="A55" s="129"/>
      <c r="B55" s="953" t="s">
        <v>99</v>
      </c>
      <c r="C55" s="954"/>
      <c r="D55" s="954"/>
      <c r="E55" s="955"/>
      <c r="F55" s="937"/>
      <c r="G55" s="938"/>
      <c r="H55" s="938"/>
      <c r="I55" s="938"/>
      <c r="J55" s="938"/>
      <c r="K55" s="938"/>
      <c r="L55" s="938"/>
      <c r="M55" s="938"/>
      <c r="N55" s="938"/>
      <c r="O55" s="938"/>
      <c r="P55" s="938"/>
      <c r="Q55" s="938"/>
      <c r="R55" s="938"/>
      <c r="S55" s="938"/>
      <c r="T55" s="938"/>
      <c r="U55" s="938"/>
      <c r="V55" s="938"/>
      <c r="W55" s="938"/>
      <c r="X55" s="938"/>
      <c r="Y55" s="938"/>
      <c r="Z55" s="938"/>
      <c r="AA55" s="938"/>
      <c r="AB55" s="938"/>
      <c r="AC55" s="938"/>
      <c r="AD55" s="938"/>
      <c r="AE55" s="938"/>
      <c r="AF55" s="938"/>
      <c r="AG55" s="938"/>
      <c r="AH55" s="938"/>
      <c r="AI55" s="938"/>
      <c r="AJ55" s="938"/>
      <c r="AK55" s="939"/>
      <c r="AL55" s="133"/>
      <c r="AT55" s="140"/>
      <c r="AU55" s="140"/>
      <c r="AV55" s="140"/>
      <c r="AW55" s="140"/>
      <c r="AX55" s="140"/>
    </row>
    <row r="56" spans="1:53" ht="47.25" customHeight="1" thickBot="1">
      <c r="A56" s="129"/>
      <c r="B56" s="953" t="s">
        <v>100</v>
      </c>
      <c r="C56" s="954"/>
      <c r="D56" s="954"/>
      <c r="E56" s="955"/>
      <c r="F56" s="956"/>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5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952" t="s">
        <v>101</v>
      </c>
      <c r="C58" s="952"/>
      <c r="D58" s="952"/>
      <c r="E58" s="952"/>
      <c r="F58" s="952"/>
      <c r="G58" s="952"/>
      <c r="H58" s="952"/>
      <c r="I58" s="952"/>
      <c r="J58" s="952"/>
      <c r="K58" s="952"/>
      <c r="L58" s="952"/>
      <c r="M58" s="952"/>
      <c r="N58" s="952"/>
      <c r="O58" s="952"/>
      <c r="P58" s="952"/>
      <c r="Q58" s="952"/>
      <c r="R58" s="952"/>
      <c r="S58" s="952"/>
      <c r="T58" s="952"/>
      <c r="U58" s="952"/>
      <c r="V58" s="952"/>
      <c r="W58" s="952"/>
      <c r="X58" s="952"/>
      <c r="Y58" s="952"/>
      <c r="Z58" s="952"/>
      <c r="AA58" s="952"/>
      <c r="AB58" s="952"/>
      <c r="AC58" s="952"/>
      <c r="AD58" s="952"/>
      <c r="AE58" s="952"/>
      <c r="AF58" s="952"/>
      <c r="AG58" s="952"/>
      <c r="AH58" s="952"/>
      <c r="AI58" s="952"/>
      <c r="AJ58" s="952"/>
      <c r="AK58" s="952"/>
      <c r="AL58" s="199"/>
      <c r="AT58" s="201"/>
      <c r="AU58" s="201"/>
      <c r="AV58" s="201"/>
      <c r="AW58" s="201"/>
      <c r="AX58" s="201"/>
    </row>
    <row r="59" spans="1:53" ht="28.5" customHeight="1" thickBot="1">
      <c r="A59" s="129"/>
      <c r="B59" s="802" t="s">
        <v>102</v>
      </c>
      <c r="C59" s="802"/>
      <c r="D59" s="802"/>
      <c r="E59" s="802"/>
      <c r="F59" s="802"/>
      <c r="G59" s="802"/>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129"/>
    </row>
    <row r="60" spans="1:53" ht="25.5" customHeight="1" thickBot="1">
      <c r="A60" s="129"/>
      <c r="B60" s="656" t="s">
        <v>103</v>
      </c>
      <c r="C60" s="657"/>
      <c r="D60" s="657"/>
      <c r="E60" s="657"/>
      <c r="F60" s="657"/>
      <c r="G60" s="657"/>
      <c r="H60" s="657"/>
      <c r="I60" s="657"/>
      <c r="J60" s="657"/>
      <c r="K60" s="657"/>
      <c r="L60" s="657"/>
      <c r="M60" s="657"/>
      <c r="N60" s="657"/>
      <c r="O60" s="657"/>
      <c r="P60" s="657"/>
      <c r="Q60" s="657"/>
      <c r="R60" s="657"/>
      <c r="S60" s="658"/>
      <c r="T60" s="849">
        <f>'別紙様式3-3（６月以降分）'!N6</f>
        <v>0</v>
      </c>
      <c r="U60" s="850"/>
      <c r="V60" s="850"/>
      <c r="W60" s="850"/>
      <c r="X60" s="850"/>
      <c r="Y60" s="202" t="s">
        <v>48</v>
      </c>
      <c r="Z60" s="203" t="s">
        <v>53</v>
      </c>
      <c r="AA60" s="171"/>
      <c r="AB60" s="129"/>
      <c r="AC60" s="129"/>
      <c r="AD60" s="129"/>
      <c r="AE60" s="129"/>
      <c r="AF60" s="129"/>
      <c r="AG60" s="129" t="s">
        <v>53</v>
      </c>
      <c r="AH60" s="204" t="str">
        <f>IF(T61&lt;T60,"×","")</f>
        <v/>
      </c>
      <c r="AI60" s="129"/>
      <c r="AJ60" s="129"/>
      <c r="AK60" s="129"/>
      <c r="AL60" s="129"/>
      <c r="AM60" s="634" t="s">
        <v>104</v>
      </c>
      <c r="AN60" s="635"/>
      <c r="AO60" s="635"/>
      <c r="AP60" s="635"/>
      <c r="AQ60" s="635"/>
      <c r="AR60" s="635"/>
      <c r="AS60" s="635"/>
      <c r="AT60" s="635"/>
      <c r="AU60" s="635"/>
      <c r="AV60" s="635"/>
      <c r="AW60" s="635"/>
      <c r="AX60" s="635"/>
      <c r="AY60" s="635"/>
      <c r="AZ60" s="635"/>
      <c r="BA60" s="636"/>
    </row>
    <row r="61" spans="1:53" ht="23.25" customHeight="1" thickBot="1">
      <c r="A61" s="129"/>
      <c r="B61" s="966" t="s">
        <v>105</v>
      </c>
      <c r="C61" s="967"/>
      <c r="D61" s="967"/>
      <c r="E61" s="967"/>
      <c r="F61" s="967"/>
      <c r="G61" s="967"/>
      <c r="H61" s="967"/>
      <c r="I61" s="967"/>
      <c r="J61" s="967"/>
      <c r="K61" s="967"/>
      <c r="L61" s="967"/>
      <c r="M61" s="967"/>
      <c r="N61" s="967"/>
      <c r="O61" s="967"/>
      <c r="P61" s="967"/>
      <c r="Q61" s="967"/>
      <c r="R61" s="967"/>
      <c r="S61" s="967"/>
      <c r="T61" s="968"/>
      <c r="U61" s="969"/>
      <c r="V61" s="969"/>
      <c r="W61" s="969"/>
      <c r="X61" s="970"/>
      <c r="Y61" s="205" t="s">
        <v>48</v>
      </c>
      <c r="Z61" s="129"/>
      <c r="AA61" s="206" t="s">
        <v>106</v>
      </c>
      <c r="AB61" s="945">
        <f>IFERROR(T62/T60*100,0)</f>
        <v>0</v>
      </c>
      <c r="AC61" s="946"/>
      <c r="AD61" s="947"/>
      <c r="AE61" s="207" t="s">
        <v>107</v>
      </c>
      <c r="AF61" s="208" t="s">
        <v>108</v>
      </c>
      <c r="AG61" s="129" t="s">
        <v>53</v>
      </c>
      <c r="AH61" s="163" t="str">
        <f>IF(T60=0,"",(IF(AB61&gt;=200/3,"○","×")))</f>
        <v/>
      </c>
      <c r="AI61" s="209"/>
      <c r="AJ61" s="209"/>
      <c r="AK61" s="209"/>
      <c r="AL61" s="209"/>
      <c r="AM61" s="634" t="s">
        <v>109</v>
      </c>
      <c r="AN61" s="635"/>
      <c r="AO61" s="635"/>
      <c r="AP61" s="635"/>
      <c r="AQ61" s="635"/>
      <c r="AR61" s="635"/>
      <c r="AS61" s="635"/>
      <c r="AT61" s="635"/>
      <c r="AU61" s="635"/>
      <c r="AV61" s="635"/>
      <c r="AW61" s="635"/>
      <c r="AX61" s="635"/>
      <c r="AY61" s="635"/>
      <c r="AZ61" s="635"/>
      <c r="BA61" s="636"/>
    </row>
    <row r="62" spans="1:53" ht="26.25" customHeight="1" thickBot="1">
      <c r="A62" s="129"/>
      <c r="B62" s="210"/>
      <c r="C62" s="774" t="s">
        <v>110</v>
      </c>
      <c r="D62" s="775"/>
      <c r="E62" s="775"/>
      <c r="F62" s="775"/>
      <c r="G62" s="775"/>
      <c r="H62" s="775"/>
      <c r="I62" s="775"/>
      <c r="J62" s="775"/>
      <c r="K62" s="775"/>
      <c r="L62" s="775"/>
      <c r="M62" s="775"/>
      <c r="N62" s="775"/>
      <c r="O62" s="775"/>
      <c r="P62" s="775"/>
      <c r="Q62" s="775"/>
      <c r="R62" s="775"/>
      <c r="S62" s="775"/>
      <c r="T62" s="770"/>
      <c r="U62" s="771"/>
      <c r="V62" s="771"/>
      <c r="W62" s="771"/>
      <c r="X62" s="772"/>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73" t="s">
        <v>111</v>
      </c>
      <c r="C64" s="773"/>
      <c r="D64" s="773"/>
      <c r="E64" s="773"/>
      <c r="F64" s="773"/>
      <c r="G64" s="773"/>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653" t="s">
        <v>114</v>
      </c>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654"/>
      <c r="D67" s="655"/>
      <c r="E67" s="807" t="s">
        <v>115</v>
      </c>
      <c r="F67" s="807"/>
      <c r="G67" s="807"/>
      <c r="H67" s="807"/>
      <c r="I67" s="807"/>
      <c r="J67" s="807"/>
      <c r="K67" s="807"/>
      <c r="L67" s="807"/>
      <c r="M67" s="807"/>
      <c r="N67" s="807"/>
      <c r="O67" s="807"/>
      <c r="P67" s="807"/>
      <c r="Q67" s="807"/>
      <c r="R67" s="807"/>
      <c r="S67" s="807"/>
      <c r="T67" s="807"/>
      <c r="U67" s="807"/>
      <c r="V67" s="807"/>
      <c r="W67" s="807"/>
      <c r="X67" s="807"/>
      <c r="Y67" s="807"/>
      <c r="Z67" s="808"/>
      <c r="AA67" s="130" t="s">
        <v>53</v>
      </c>
      <c r="AB67" s="163" t="str">
        <f>IF('別紙様式3-2（４・５月）'!AF6="継続ベア加算なし","",IF(AM66=TRUE,"○","×"))</f>
        <v>×</v>
      </c>
      <c r="AC67" s="190"/>
      <c r="AD67" s="191"/>
      <c r="AE67" s="191"/>
      <c r="AF67" s="191"/>
      <c r="AG67" s="191"/>
      <c r="AH67" s="191"/>
      <c r="AI67" s="191"/>
      <c r="AJ67" s="191"/>
      <c r="AK67" s="191"/>
      <c r="AL67" s="191"/>
      <c r="AM67" s="640" t="s">
        <v>116</v>
      </c>
      <c r="AN67" s="641"/>
      <c r="AO67" s="641"/>
      <c r="AP67" s="641"/>
      <c r="AQ67" s="641"/>
      <c r="AR67" s="641"/>
      <c r="AS67" s="641"/>
      <c r="AT67" s="641"/>
      <c r="AU67" s="641"/>
      <c r="AV67" s="641"/>
      <c r="AW67" s="641"/>
      <c r="AX67" s="641"/>
      <c r="AY67" s="641"/>
      <c r="AZ67" s="641"/>
      <c r="BA67" s="64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643"/>
      <c r="AN68" s="644"/>
      <c r="AO68" s="644"/>
      <c r="AP68" s="644"/>
      <c r="AQ68" s="644"/>
      <c r="AR68" s="644"/>
      <c r="AS68" s="644"/>
      <c r="AT68" s="644"/>
      <c r="AU68" s="644"/>
      <c r="AV68" s="644"/>
      <c r="AW68" s="644"/>
      <c r="AX68" s="644"/>
      <c r="AY68" s="644"/>
      <c r="AZ68" s="644"/>
      <c r="BA68" s="64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653" t="s">
        <v>118</v>
      </c>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656" t="s">
        <v>119</v>
      </c>
      <c r="D71" s="657"/>
      <c r="E71" s="657"/>
      <c r="F71" s="657"/>
      <c r="G71" s="657"/>
      <c r="H71" s="657"/>
      <c r="I71" s="657"/>
      <c r="J71" s="657"/>
      <c r="K71" s="657"/>
      <c r="L71" s="657"/>
      <c r="M71" s="657"/>
      <c r="N71" s="657"/>
      <c r="O71" s="657"/>
      <c r="P71" s="657"/>
      <c r="Q71" s="657"/>
      <c r="R71" s="657"/>
      <c r="S71" s="657"/>
      <c r="T71" s="658"/>
      <c r="U71" s="659">
        <f>'別紙様式3-2（４・５月）'!N8</f>
        <v>0</v>
      </c>
      <c r="V71" s="660"/>
      <c r="W71" s="660"/>
      <c r="X71" s="660"/>
      <c r="Y71" s="660"/>
      <c r="Z71" s="205" t="s">
        <v>48</v>
      </c>
      <c r="AA71" s="171"/>
      <c r="AB71" s="225" t="s">
        <v>53</v>
      </c>
      <c r="AC71" s="64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661" t="s">
        <v>120</v>
      </c>
      <c r="D72" s="662"/>
      <c r="E72" s="662"/>
      <c r="F72" s="662"/>
      <c r="G72" s="662"/>
      <c r="H72" s="662"/>
      <c r="I72" s="662"/>
      <c r="J72" s="662"/>
      <c r="K72" s="662"/>
      <c r="L72" s="662"/>
      <c r="M72" s="662"/>
      <c r="N72" s="662"/>
      <c r="O72" s="662"/>
      <c r="P72" s="662"/>
      <c r="Q72" s="662"/>
      <c r="R72" s="662"/>
      <c r="S72" s="662"/>
      <c r="T72" s="663"/>
      <c r="U72" s="659">
        <f>U73+U77</f>
        <v>0</v>
      </c>
      <c r="V72" s="660"/>
      <c r="W72" s="660"/>
      <c r="X72" s="660"/>
      <c r="Y72" s="660"/>
      <c r="Z72" s="205" t="s">
        <v>48</v>
      </c>
      <c r="AA72" s="129"/>
      <c r="AB72" s="225" t="s">
        <v>53</v>
      </c>
      <c r="AC72" s="647"/>
      <c r="AD72" s="225"/>
      <c r="AE72" s="225"/>
      <c r="AF72" s="225"/>
      <c r="AG72" s="225"/>
      <c r="AH72" s="225"/>
      <c r="AI72" s="209"/>
      <c r="AJ72" s="209"/>
      <c r="AK72" s="209"/>
      <c r="AL72" s="209"/>
      <c r="AM72" s="226"/>
    </row>
    <row r="73" spans="1:82" ht="12.9" customHeight="1" thickBot="1">
      <c r="A73" s="129"/>
      <c r="B73" s="129"/>
      <c r="C73" s="664" t="s">
        <v>121</v>
      </c>
      <c r="D73" s="665"/>
      <c r="E73" s="827" t="s">
        <v>122</v>
      </c>
      <c r="F73" s="828"/>
      <c r="G73" s="828"/>
      <c r="H73" s="828"/>
      <c r="I73" s="828"/>
      <c r="J73" s="828"/>
      <c r="K73" s="828"/>
      <c r="L73" s="828"/>
      <c r="M73" s="828"/>
      <c r="N73" s="828"/>
      <c r="O73" s="828"/>
      <c r="P73" s="828"/>
      <c r="Q73" s="828"/>
      <c r="R73" s="828"/>
      <c r="S73" s="828"/>
      <c r="T73" s="829"/>
      <c r="U73" s="809"/>
      <c r="V73" s="810"/>
      <c r="W73" s="810"/>
      <c r="X73" s="810"/>
      <c r="Y73" s="811"/>
      <c r="Z73" s="833" t="s">
        <v>48</v>
      </c>
      <c r="AA73" s="129"/>
      <c r="AB73" s="129"/>
      <c r="AC73" s="129"/>
      <c r="AD73" s="208"/>
      <c r="AE73" s="227"/>
      <c r="AF73" s="227"/>
      <c r="AG73" s="208"/>
      <c r="AH73" s="129"/>
      <c r="AI73" s="209"/>
      <c r="AJ73" s="209"/>
      <c r="AK73" s="129"/>
      <c r="AL73" s="209"/>
      <c r="AM73" s="226"/>
    </row>
    <row r="74" spans="1:82" ht="12.9" customHeight="1">
      <c r="A74" s="129"/>
      <c r="B74" s="129"/>
      <c r="C74" s="664"/>
      <c r="D74" s="665"/>
      <c r="E74" s="830"/>
      <c r="F74" s="831"/>
      <c r="G74" s="831"/>
      <c r="H74" s="831"/>
      <c r="I74" s="831"/>
      <c r="J74" s="831"/>
      <c r="K74" s="831"/>
      <c r="L74" s="831"/>
      <c r="M74" s="831"/>
      <c r="N74" s="831"/>
      <c r="O74" s="831"/>
      <c r="P74" s="831"/>
      <c r="Q74" s="831"/>
      <c r="R74" s="831"/>
      <c r="S74" s="831"/>
      <c r="T74" s="832"/>
      <c r="U74" s="812"/>
      <c r="V74" s="813"/>
      <c r="W74" s="813"/>
      <c r="X74" s="813"/>
      <c r="Y74" s="814"/>
      <c r="Z74" s="833"/>
      <c r="AA74" s="129" t="s">
        <v>53</v>
      </c>
      <c r="AB74" s="785" t="s">
        <v>106</v>
      </c>
      <c r="AC74" s="834">
        <f>IFERROR(U75/U73*100,0)</f>
        <v>0</v>
      </c>
      <c r="AD74" s="835"/>
      <c r="AE74" s="836"/>
      <c r="AF74" s="785" t="s">
        <v>107</v>
      </c>
      <c r="AG74" s="785" t="s">
        <v>108</v>
      </c>
      <c r="AH74" s="786" t="s">
        <v>53</v>
      </c>
      <c r="AI74" s="646" t="str">
        <f>IF(OR('別紙様式3-2（４・５月）'!AF5="",U73=0),"",IF(AND(AC74&gt;=200/3,AC74&lt;=100),"○","×"))</f>
        <v/>
      </c>
      <c r="AJ74" s="209"/>
      <c r="AK74" s="129"/>
      <c r="AL74" s="209"/>
      <c r="AM74" s="650" t="s">
        <v>123</v>
      </c>
      <c r="AN74" s="651"/>
      <c r="AO74" s="651"/>
      <c r="AP74" s="651"/>
      <c r="AQ74" s="651"/>
      <c r="AR74" s="651"/>
      <c r="AS74" s="651"/>
      <c r="AT74" s="651"/>
      <c r="AU74" s="651"/>
      <c r="AV74" s="651"/>
      <c r="AW74" s="651"/>
      <c r="AX74" s="651"/>
      <c r="AY74" s="651"/>
      <c r="AZ74" s="651"/>
      <c r="BA74" s="652"/>
    </row>
    <row r="75" spans="1:82" ht="12.9" customHeight="1" thickBot="1">
      <c r="A75" s="129"/>
      <c r="B75" s="129"/>
      <c r="C75" s="664"/>
      <c r="D75" s="665"/>
      <c r="E75" s="228"/>
      <c r="F75" s="821" t="s">
        <v>124</v>
      </c>
      <c r="G75" s="822"/>
      <c r="H75" s="822"/>
      <c r="I75" s="822"/>
      <c r="J75" s="822"/>
      <c r="K75" s="822"/>
      <c r="L75" s="822"/>
      <c r="M75" s="822"/>
      <c r="N75" s="822"/>
      <c r="O75" s="822"/>
      <c r="P75" s="822"/>
      <c r="Q75" s="822"/>
      <c r="R75" s="822"/>
      <c r="S75" s="822"/>
      <c r="T75" s="823"/>
      <c r="U75" s="815"/>
      <c r="V75" s="816"/>
      <c r="W75" s="816"/>
      <c r="X75" s="816"/>
      <c r="Y75" s="817"/>
      <c r="Z75" s="833" t="s">
        <v>48</v>
      </c>
      <c r="AA75" s="129" t="s">
        <v>53</v>
      </c>
      <c r="AB75" s="785"/>
      <c r="AC75" s="837"/>
      <c r="AD75" s="838"/>
      <c r="AE75" s="839"/>
      <c r="AF75" s="785"/>
      <c r="AG75" s="785"/>
      <c r="AH75" s="786"/>
      <c r="AI75" s="647"/>
      <c r="AJ75" s="209"/>
      <c r="AK75" s="129"/>
      <c r="AL75" s="209"/>
      <c r="AM75" s="973"/>
      <c r="AN75" s="974"/>
      <c r="AO75" s="974"/>
      <c r="AP75" s="974"/>
      <c r="AQ75" s="974"/>
      <c r="AR75" s="974"/>
      <c r="AS75" s="974"/>
      <c r="AT75" s="974"/>
      <c r="AU75" s="974"/>
      <c r="AV75" s="974"/>
      <c r="AW75" s="974"/>
      <c r="AX75" s="974"/>
      <c r="AY75" s="974"/>
      <c r="AZ75" s="974"/>
      <c r="BA75" s="975"/>
    </row>
    <row r="76" spans="1:82" ht="12.9" customHeight="1" thickBot="1">
      <c r="A76" s="129"/>
      <c r="B76" s="129"/>
      <c r="C76" s="664"/>
      <c r="D76" s="665"/>
      <c r="E76" s="229"/>
      <c r="F76" s="824"/>
      <c r="G76" s="825"/>
      <c r="H76" s="825"/>
      <c r="I76" s="825"/>
      <c r="J76" s="825"/>
      <c r="K76" s="825"/>
      <c r="L76" s="825"/>
      <c r="M76" s="825"/>
      <c r="N76" s="825"/>
      <c r="O76" s="825"/>
      <c r="P76" s="825"/>
      <c r="Q76" s="825"/>
      <c r="R76" s="825"/>
      <c r="S76" s="825"/>
      <c r="T76" s="826"/>
      <c r="U76" s="818"/>
      <c r="V76" s="819"/>
      <c r="W76" s="819"/>
      <c r="X76" s="819"/>
      <c r="Y76" s="820"/>
      <c r="Z76" s="833"/>
      <c r="AA76" s="129"/>
      <c r="AB76" s="129"/>
      <c r="AC76" s="129"/>
      <c r="AD76" s="129"/>
      <c r="AE76" s="129"/>
      <c r="AF76" s="129"/>
      <c r="AG76" s="129"/>
      <c r="AH76" s="129"/>
      <c r="AI76" s="129"/>
      <c r="AJ76" s="209"/>
      <c r="AK76" s="209"/>
      <c r="AL76" s="209"/>
    </row>
    <row r="77" spans="1:82" ht="12.9" customHeight="1" thickBot="1">
      <c r="A77" s="129"/>
      <c r="B77" s="129"/>
      <c r="C77" s="840" t="s">
        <v>125</v>
      </c>
      <c r="D77" s="841"/>
      <c r="E77" s="827" t="s">
        <v>126</v>
      </c>
      <c r="F77" s="828"/>
      <c r="G77" s="828"/>
      <c r="H77" s="828"/>
      <c r="I77" s="828"/>
      <c r="J77" s="828"/>
      <c r="K77" s="828"/>
      <c r="L77" s="828"/>
      <c r="M77" s="828"/>
      <c r="N77" s="828"/>
      <c r="O77" s="828"/>
      <c r="P77" s="828"/>
      <c r="Q77" s="828"/>
      <c r="R77" s="828"/>
      <c r="S77" s="828"/>
      <c r="T77" s="829"/>
      <c r="U77" s="809"/>
      <c r="V77" s="810"/>
      <c r="W77" s="810"/>
      <c r="X77" s="810"/>
      <c r="Y77" s="811"/>
      <c r="Z77" s="833" t="s">
        <v>48</v>
      </c>
      <c r="AA77" s="129"/>
      <c r="AB77" s="129"/>
      <c r="AC77" s="129"/>
      <c r="AD77" s="208"/>
      <c r="AE77" s="227"/>
      <c r="AF77" s="227"/>
      <c r="AG77" s="208"/>
      <c r="AH77" s="129"/>
      <c r="AI77" s="129"/>
      <c r="AJ77" s="209"/>
      <c r="AK77" s="209"/>
      <c r="AL77" s="209"/>
      <c r="AM77" s="226"/>
    </row>
    <row r="78" spans="1:82" ht="12.9" customHeight="1">
      <c r="A78" s="129"/>
      <c r="B78" s="129"/>
      <c r="C78" s="842"/>
      <c r="D78" s="665"/>
      <c r="E78" s="830"/>
      <c r="F78" s="831"/>
      <c r="G78" s="831"/>
      <c r="H78" s="831"/>
      <c r="I78" s="831"/>
      <c r="J78" s="831"/>
      <c r="K78" s="831"/>
      <c r="L78" s="831"/>
      <c r="M78" s="831"/>
      <c r="N78" s="831"/>
      <c r="O78" s="831"/>
      <c r="P78" s="831"/>
      <c r="Q78" s="831"/>
      <c r="R78" s="831"/>
      <c r="S78" s="831"/>
      <c r="T78" s="832"/>
      <c r="U78" s="812"/>
      <c r="V78" s="813"/>
      <c r="W78" s="813"/>
      <c r="X78" s="813"/>
      <c r="Y78" s="814"/>
      <c r="Z78" s="833"/>
      <c r="AA78" s="129" t="s">
        <v>53</v>
      </c>
      <c r="AB78" s="785" t="s">
        <v>106</v>
      </c>
      <c r="AC78" s="834">
        <f>IFERROR(U79/U77*100,0)</f>
        <v>0</v>
      </c>
      <c r="AD78" s="835"/>
      <c r="AE78" s="836"/>
      <c r="AF78" s="785" t="s">
        <v>107</v>
      </c>
      <c r="AG78" s="785" t="s">
        <v>108</v>
      </c>
      <c r="AH78" s="786" t="s">
        <v>53</v>
      </c>
      <c r="AI78" s="646" t="str">
        <f>IF(OR('別紙様式3-2（４・５月）'!AF5="",U77=0),"",IF(AND(AC78&gt;=200/3,AC78&lt;=100),"○","×"))</f>
        <v/>
      </c>
      <c r="AJ78" s="209"/>
      <c r="AK78" s="209"/>
      <c r="AL78" s="209"/>
      <c r="AM78" s="650" t="s">
        <v>127</v>
      </c>
      <c r="AN78" s="651"/>
      <c r="AO78" s="651"/>
      <c r="AP78" s="651"/>
      <c r="AQ78" s="651"/>
      <c r="AR78" s="651"/>
      <c r="AS78" s="651"/>
      <c r="AT78" s="651"/>
      <c r="AU78" s="651"/>
      <c r="AV78" s="651"/>
      <c r="AW78" s="651"/>
      <c r="AX78" s="651"/>
      <c r="AY78" s="651"/>
      <c r="AZ78" s="651"/>
      <c r="BA78" s="652"/>
    </row>
    <row r="79" spans="1:82" ht="12.9" customHeight="1" thickBot="1">
      <c r="A79" s="129"/>
      <c r="B79" s="129"/>
      <c r="C79" s="842"/>
      <c r="D79" s="665"/>
      <c r="E79" s="228"/>
      <c r="F79" s="821" t="s">
        <v>124</v>
      </c>
      <c r="G79" s="822"/>
      <c r="H79" s="822"/>
      <c r="I79" s="822"/>
      <c r="J79" s="822"/>
      <c r="K79" s="822"/>
      <c r="L79" s="822"/>
      <c r="M79" s="822"/>
      <c r="N79" s="822"/>
      <c r="O79" s="822"/>
      <c r="P79" s="822"/>
      <c r="Q79" s="822"/>
      <c r="R79" s="822"/>
      <c r="S79" s="822"/>
      <c r="T79" s="823"/>
      <c r="U79" s="815"/>
      <c r="V79" s="816"/>
      <c r="W79" s="816"/>
      <c r="X79" s="816"/>
      <c r="Y79" s="817"/>
      <c r="Z79" s="833" t="s">
        <v>48</v>
      </c>
      <c r="AA79" s="129" t="s">
        <v>53</v>
      </c>
      <c r="AB79" s="785"/>
      <c r="AC79" s="837"/>
      <c r="AD79" s="838"/>
      <c r="AE79" s="839"/>
      <c r="AF79" s="785"/>
      <c r="AG79" s="785"/>
      <c r="AH79" s="786"/>
      <c r="AI79" s="647"/>
      <c r="AJ79" s="209"/>
      <c r="AK79" s="209"/>
      <c r="AL79" s="209"/>
      <c r="AM79" s="973"/>
      <c r="AN79" s="974"/>
      <c r="AO79" s="974"/>
      <c r="AP79" s="974"/>
      <c r="AQ79" s="974"/>
      <c r="AR79" s="974"/>
      <c r="AS79" s="974"/>
      <c r="AT79" s="974"/>
      <c r="AU79" s="974"/>
      <c r="AV79" s="974"/>
      <c r="AW79" s="974"/>
      <c r="AX79" s="974"/>
      <c r="AY79" s="974"/>
      <c r="AZ79" s="974"/>
      <c r="BA79" s="975"/>
    </row>
    <row r="80" spans="1:82" ht="12.9" customHeight="1" thickBot="1">
      <c r="A80" s="129"/>
      <c r="B80" s="129"/>
      <c r="C80" s="843"/>
      <c r="D80" s="844"/>
      <c r="E80" s="230"/>
      <c r="F80" s="824"/>
      <c r="G80" s="825"/>
      <c r="H80" s="825"/>
      <c r="I80" s="825"/>
      <c r="J80" s="825"/>
      <c r="K80" s="825"/>
      <c r="L80" s="825"/>
      <c r="M80" s="825"/>
      <c r="N80" s="825"/>
      <c r="O80" s="825"/>
      <c r="P80" s="825"/>
      <c r="Q80" s="825"/>
      <c r="R80" s="825"/>
      <c r="S80" s="825"/>
      <c r="T80" s="826"/>
      <c r="U80" s="818"/>
      <c r="V80" s="819"/>
      <c r="W80" s="819"/>
      <c r="X80" s="819"/>
      <c r="Y80" s="820"/>
      <c r="Z80" s="83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80"/>
      <c r="N82" s="781"/>
      <c r="O82" s="803" t="s">
        <v>129</v>
      </c>
      <c r="P82" s="803"/>
      <c r="Q82" s="803"/>
      <c r="R82" s="803"/>
      <c r="S82" s="803"/>
      <c r="T82" s="803"/>
      <c r="U82" s="803"/>
      <c r="V82" s="803"/>
      <c r="W82" s="803"/>
      <c r="X82" s="803"/>
      <c r="Y82" s="803"/>
      <c r="Z82" s="803"/>
      <c r="AA82" s="803"/>
      <c r="AB82" s="803"/>
      <c r="AC82" s="803"/>
      <c r="AD82" s="803"/>
      <c r="AE82" s="803"/>
      <c r="AF82" s="803"/>
      <c r="AG82" s="803"/>
      <c r="AH82" s="803"/>
      <c r="AI82" s="803"/>
      <c r="AJ82" s="803"/>
      <c r="AK82" s="804"/>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708" t="str">
        <f>IF(OR('別紙様式3-2（４・５月）'!AE5="処遇加算Ⅰ・Ⅱあり",'別紙様式3-3（６月以降分）'!AF5="旧処遇加算Ⅰ・Ⅱ相当あり"),"該当","")</f>
        <v/>
      </c>
      <c r="AJ84" s="709"/>
      <c r="AK84" s="71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708" t="str">
        <f>IF(AND('別紙様式3-2（４・５月）'!AE5="処遇加算Ⅰ・Ⅱなし",'別紙様式3-3（６月以降分）'!AF5="旧処遇加算Ⅰ・Ⅱ相当なし"),"該当","")</f>
        <v>該当</v>
      </c>
      <c r="AJ86" s="709"/>
      <c r="AK86" s="71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4" t="s">
        <v>134</v>
      </c>
      <c r="D88" s="784"/>
      <c r="E88" s="784"/>
      <c r="F88" s="784"/>
      <c r="G88" s="784"/>
      <c r="H88" s="784"/>
      <c r="I88" s="784"/>
      <c r="J88" s="784"/>
      <c r="K88" s="784"/>
      <c r="L88" s="784"/>
      <c r="M88" s="784"/>
      <c r="N88" s="784"/>
      <c r="O88" s="784"/>
      <c r="P88" s="784"/>
      <c r="Q88" s="784"/>
      <c r="R88" s="784"/>
      <c r="S88" s="784"/>
      <c r="T88" s="78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80"/>
      <c r="D89" s="781"/>
      <c r="E89" s="715" t="s">
        <v>135</v>
      </c>
      <c r="F89" s="715"/>
      <c r="G89" s="715"/>
      <c r="H89" s="715"/>
      <c r="I89" s="715"/>
      <c r="J89" s="715"/>
      <c r="K89" s="715"/>
      <c r="L89" s="715"/>
      <c r="M89" s="715"/>
      <c r="N89" s="715"/>
      <c r="O89" s="715"/>
      <c r="P89" s="715"/>
      <c r="Q89" s="715"/>
      <c r="R89" s="716"/>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4" t="s">
        <v>142</v>
      </c>
      <c r="D94" s="784"/>
      <c r="E94" s="784"/>
      <c r="F94" s="784"/>
      <c r="G94" s="784"/>
      <c r="H94" s="784"/>
      <c r="I94" s="784"/>
      <c r="J94" s="784"/>
      <c r="K94" s="784"/>
      <c r="L94" s="784"/>
      <c r="M94" s="784"/>
      <c r="N94" s="784"/>
      <c r="O94" s="784"/>
      <c r="P94" s="784"/>
      <c r="Q94" s="784"/>
      <c r="R94" s="78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80"/>
      <c r="D95" s="781"/>
      <c r="E95" s="715" t="s">
        <v>143</v>
      </c>
      <c r="F95" s="715"/>
      <c r="G95" s="715"/>
      <c r="H95" s="715"/>
      <c r="I95" s="715"/>
      <c r="J95" s="715"/>
      <c r="K95" s="715"/>
      <c r="L95" s="715"/>
      <c r="M95" s="715"/>
      <c r="N95" s="715"/>
      <c r="O95" s="715"/>
      <c r="P95" s="715"/>
      <c r="Q95" s="715"/>
      <c r="R95" s="716"/>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703"/>
      <c r="C96" s="243" t="s">
        <v>136</v>
      </c>
      <c r="D96" s="845" t="s">
        <v>144</v>
      </c>
      <c r="E96" s="846"/>
      <c r="F96" s="846"/>
      <c r="G96" s="846"/>
      <c r="H96" s="847"/>
      <c r="I96" s="847"/>
      <c r="J96" s="847"/>
      <c r="K96" s="847"/>
      <c r="L96" s="847"/>
      <c r="M96" s="847"/>
      <c r="N96" s="847"/>
      <c r="O96" s="847"/>
      <c r="P96" s="847"/>
      <c r="Q96" s="847"/>
      <c r="R96" s="847"/>
      <c r="S96" s="847"/>
      <c r="T96" s="847"/>
      <c r="U96" s="847"/>
      <c r="V96" s="847"/>
      <c r="W96" s="847"/>
      <c r="X96" s="847"/>
      <c r="Y96" s="847"/>
      <c r="Z96" s="847"/>
      <c r="AA96" s="847"/>
      <c r="AB96" s="847"/>
      <c r="AC96" s="847"/>
      <c r="AD96" s="847"/>
      <c r="AE96" s="847"/>
      <c r="AF96" s="847"/>
      <c r="AG96" s="847"/>
      <c r="AH96" s="847"/>
      <c r="AI96" s="847"/>
      <c r="AJ96" s="847"/>
      <c r="AK96" s="848"/>
      <c r="AL96" s="133"/>
      <c r="AM96" s="226"/>
    </row>
    <row r="97" spans="1:53" ht="28.5" customHeight="1" thickBot="1">
      <c r="A97" s="129"/>
      <c r="B97" s="703"/>
      <c r="C97" s="676"/>
      <c r="D97" s="678" t="s">
        <v>145</v>
      </c>
      <c r="E97" s="679"/>
      <c r="F97" s="679"/>
      <c r="G97" s="679"/>
      <c r="H97" s="776"/>
      <c r="I97" s="778" t="s">
        <v>46</v>
      </c>
      <c r="J97" s="787" t="s">
        <v>146</v>
      </c>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9"/>
      <c r="AL97" s="133"/>
      <c r="AM97" s="226"/>
    </row>
    <row r="98" spans="1:53" ht="34.5" customHeight="1" thickBot="1">
      <c r="A98" s="129"/>
      <c r="B98" s="703"/>
      <c r="C98" s="676"/>
      <c r="D98" s="680"/>
      <c r="E98" s="681"/>
      <c r="F98" s="681"/>
      <c r="G98" s="681"/>
      <c r="H98" s="777"/>
      <c r="I98" s="779"/>
      <c r="J98" s="790"/>
      <c r="K98" s="791"/>
      <c r="L98" s="791"/>
      <c r="M98" s="791"/>
      <c r="N98" s="791"/>
      <c r="O98" s="791"/>
      <c r="P98" s="791"/>
      <c r="Q98" s="791"/>
      <c r="R98" s="791"/>
      <c r="S98" s="791"/>
      <c r="T98" s="791"/>
      <c r="U98" s="791"/>
      <c r="V98" s="791"/>
      <c r="W98" s="791"/>
      <c r="X98" s="791"/>
      <c r="Y98" s="791"/>
      <c r="Z98" s="791"/>
      <c r="AA98" s="791"/>
      <c r="AB98" s="791"/>
      <c r="AC98" s="791"/>
      <c r="AD98" s="791"/>
      <c r="AE98" s="791"/>
      <c r="AF98" s="791"/>
      <c r="AG98" s="791"/>
      <c r="AH98" s="791"/>
      <c r="AI98" s="791"/>
      <c r="AJ98" s="791"/>
      <c r="AK98" s="792"/>
      <c r="AL98" s="133"/>
      <c r="AM98" s="634" t="s">
        <v>147</v>
      </c>
      <c r="AN98" s="635"/>
      <c r="AO98" s="635"/>
      <c r="AP98" s="635"/>
      <c r="AQ98" s="635"/>
      <c r="AR98" s="635"/>
      <c r="AS98" s="635"/>
      <c r="AT98" s="635"/>
      <c r="AU98" s="635"/>
      <c r="AV98" s="635"/>
      <c r="AW98" s="635"/>
      <c r="AX98" s="635"/>
      <c r="AY98" s="635"/>
      <c r="AZ98" s="635"/>
      <c r="BA98" s="636"/>
    </row>
    <row r="99" spans="1:53" ht="15" customHeight="1" thickBot="1">
      <c r="A99" s="129"/>
      <c r="B99" s="703"/>
      <c r="C99" s="676"/>
      <c r="D99" s="680"/>
      <c r="E99" s="681"/>
      <c r="F99" s="681"/>
      <c r="G99" s="681"/>
      <c r="H99" s="793"/>
      <c r="I99" s="795" t="s">
        <v>55</v>
      </c>
      <c r="J99" s="266" t="s">
        <v>148</v>
      </c>
      <c r="K99" s="267"/>
      <c r="L99" s="267"/>
      <c r="M99" s="267"/>
      <c r="N99" s="267"/>
      <c r="O99" s="267"/>
      <c r="P99" s="267"/>
      <c r="Q99" s="267"/>
      <c r="R99" s="267"/>
      <c r="S99" s="797" t="s">
        <v>149</v>
      </c>
      <c r="T99" s="797"/>
      <c r="U99" s="797"/>
      <c r="V99" s="797"/>
      <c r="W99" s="797"/>
      <c r="X99" s="797"/>
      <c r="Y99" s="797"/>
      <c r="Z99" s="797"/>
      <c r="AA99" s="797"/>
      <c r="AB99" s="797"/>
      <c r="AC99" s="797"/>
      <c r="AD99" s="797"/>
      <c r="AE99" s="797"/>
      <c r="AF99" s="797"/>
      <c r="AG99" s="797"/>
      <c r="AH99" s="797"/>
      <c r="AI99" s="797"/>
      <c r="AJ99" s="797"/>
      <c r="AK99" s="798"/>
      <c r="AL99" s="133"/>
      <c r="AM99" s="226"/>
    </row>
    <row r="100" spans="1:53" ht="33" customHeight="1" thickBot="1">
      <c r="A100" s="129"/>
      <c r="B100" s="703"/>
      <c r="C100" s="677"/>
      <c r="D100" s="682"/>
      <c r="E100" s="683"/>
      <c r="F100" s="683"/>
      <c r="G100" s="683"/>
      <c r="H100" s="794"/>
      <c r="I100" s="796"/>
      <c r="J100" s="799"/>
      <c r="K100" s="800"/>
      <c r="L100" s="800"/>
      <c r="M100" s="800"/>
      <c r="N100" s="800"/>
      <c r="O100" s="800"/>
      <c r="P100" s="800"/>
      <c r="Q100" s="800"/>
      <c r="R100" s="800"/>
      <c r="S100" s="800"/>
      <c r="T100" s="800"/>
      <c r="U100" s="800"/>
      <c r="V100" s="800"/>
      <c r="W100" s="800"/>
      <c r="X100" s="800"/>
      <c r="Y100" s="800"/>
      <c r="Z100" s="800"/>
      <c r="AA100" s="800"/>
      <c r="AB100" s="800"/>
      <c r="AC100" s="800"/>
      <c r="AD100" s="800"/>
      <c r="AE100" s="800"/>
      <c r="AF100" s="800"/>
      <c r="AG100" s="800"/>
      <c r="AH100" s="800"/>
      <c r="AI100" s="800"/>
      <c r="AJ100" s="800"/>
      <c r="AK100" s="801"/>
      <c r="AL100" s="133"/>
      <c r="AM100" s="634" t="s">
        <v>147</v>
      </c>
      <c r="AN100" s="635"/>
      <c r="AO100" s="635"/>
      <c r="AP100" s="635"/>
      <c r="AQ100" s="635"/>
      <c r="AR100" s="635"/>
      <c r="AS100" s="635"/>
      <c r="AT100" s="635"/>
      <c r="AU100" s="635"/>
      <c r="AV100" s="635"/>
      <c r="AW100" s="635"/>
      <c r="AX100" s="635"/>
      <c r="AY100" s="635"/>
      <c r="AZ100" s="635"/>
      <c r="BA100" s="636"/>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80"/>
      <c r="N103" s="781"/>
      <c r="O103" s="805" t="s">
        <v>129</v>
      </c>
      <c r="P103" s="805"/>
      <c r="Q103" s="805"/>
      <c r="R103" s="805"/>
      <c r="S103" s="805"/>
      <c r="T103" s="805"/>
      <c r="U103" s="805"/>
      <c r="V103" s="805"/>
      <c r="W103" s="805"/>
      <c r="X103" s="805"/>
      <c r="Y103" s="805"/>
      <c r="Z103" s="805"/>
      <c r="AA103" s="805"/>
      <c r="AB103" s="805"/>
      <c r="AC103" s="805"/>
      <c r="AD103" s="805"/>
      <c r="AE103" s="805"/>
      <c r="AF103" s="805"/>
      <c r="AG103" s="805"/>
      <c r="AH103" s="805"/>
      <c r="AI103" s="805"/>
      <c r="AJ103" s="805"/>
      <c r="AK103" s="806"/>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80"/>
      <c r="C107" s="781"/>
      <c r="D107" s="782" t="s">
        <v>143</v>
      </c>
      <c r="E107" s="782"/>
      <c r="F107" s="782"/>
      <c r="G107" s="782"/>
      <c r="H107" s="782"/>
      <c r="I107" s="782"/>
      <c r="J107" s="782"/>
      <c r="K107" s="782"/>
      <c r="L107" s="782"/>
      <c r="M107" s="782"/>
      <c r="N107" s="782"/>
      <c r="O107" s="782"/>
      <c r="P107" s="782"/>
      <c r="Q107" s="783"/>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672" t="s">
        <v>154</v>
      </c>
      <c r="D108" s="673"/>
      <c r="E108" s="673"/>
      <c r="F108" s="673"/>
      <c r="G108" s="673"/>
      <c r="H108" s="673"/>
      <c r="I108" s="673"/>
      <c r="J108" s="673"/>
      <c r="K108" s="673"/>
      <c r="L108" s="673"/>
      <c r="M108" s="673"/>
      <c r="N108" s="673"/>
      <c r="O108" s="673"/>
      <c r="P108" s="673"/>
      <c r="Q108" s="673"/>
      <c r="R108" s="673"/>
      <c r="S108" s="674"/>
      <c r="T108" s="673"/>
      <c r="U108" s="673"/>
      <c r="V108" s="673"/>
      <c r="W108" s="673"/>
      <c r="X108" s="673"/>
      <c r="Y108" s="673"/>
      <c r="Z108" s="673"/>
      <c r="AA108" s="673"/>
      <c r="AB108" s="673"/>
      <c r="AC108" s="673"/>
      <c r="AD108" s="673"/>
      <c r="AE108" s="673"/>
      <c r="AF108" s="673"/>
      <c r="AG108" s="673"/>
      <c r="AH108" s="673"/>
      <c r="AI108" s="673"/>
      <c r="AJ108" s="673"/>
      <c r="AK108" s="675"/>
      <c r="AL108" s="133"/>
      <c r="AM108" s="226"/>
    </row>
    <row r="109" spans="1:53" ht="27" customHeight="1">
      <c r="A109" s="129"/>
      <c r="B109" s="676"/>
      <c r="C109" s="678" t="s">
        <v>155</v>
      </c>
      <c r="D109" s="679"/>
      <c r="E109" s="679"/>
      <c r="F109" s="679"/>
      <c r="G109" s="281"/>
      <c r="H109" s="282" t="s">
        <v>46</v>
      </c>
      <c r="I109" s="684" t="s">
        <v>156</v>
      </c>
      <c r="J109" s="685"/>
      <c r="K109" s="685"/>
      <c r="L109" s="685"/>
      <c r="M109" s="685"/>
      <c r="N109" s="685"/>
      <c r="O109" s="685"/>
      <c r="P109" s="685"/>
      <c r="Q109" s="685"/>
      <c r="R109" s="685"/>
      <c r="S109" s="685"/>
      <c r="T109" s="685"/>
      <c r="U109" s="685"/>
      <c r="V109" s="685"/>
      <c r="W109" s="685"/>
      <c r="X109" s="685"/>
      <c r="Y109" s="685"/>
      <c r="Z109" s="685"/>
      <c r="AA109" s="685"/>
      <c r="AB109" s="685"/>
      <c r="AC109" s="685"/>
      <c r="AD109" s="685"/>
      <c r="AE109" s="685"/>
      <c r="AF109" s="685"/>
      <c r="AG109" s="685"/>
      <c r="AH109" s="685"/>
      <c r="AI109" s="685"/>
      <c r="AJ109" s="685"/>
      <c r="AK109" s="686"/>
      <c r="AL109" s="133"/>
      <c r="AM109" s="226"/>
    </row>
    <row r="110" spans="1:53" ht="37.5" customHeight="1">
      <c r="A110" s="129"/>
      <c r="B110" s="676"/>
      <c r="C110" s="680"/>
      <c r="D110" s="681"/>
      <c r="E110" s="681"/>
      <c r="F110" s="681"/>
      <c r="G110" s="283"/>
      <c r="H110" s="284" t="s">
        <v>55</v>
      </c>
      <c r="I110" s="687" t="s">
        <v>157</v>
      </c>
      <c r="J110" s="688"/>
      <c r="K110" s="688"/>
      <c r="L110" s="688"/>
      <c r="M110" s="688"/>
      <c r="N110" s="688"/>
      <c r="O110" s="688"/>
      <c r="P110" s="688"/>
      <c r="Q110" s="688"/>
      <c r="R110" s="688"/>
      <c r="S110" s="688"/>
      <c r="T110" s="688"/>
      <c r="U110" s="688"/>
      <c r="V110" s="688"/>
      <c r="W110" s="688"/>
      <c r="X110" s="688"/>
      <c r="Y110" s="688"/>
      <c r="Z110" s="688"/>
      <c r="AA110" s="688"/>
      <c r="AB110" s="688"/>
      <c r="AC110" s="688"/>
      <c r="AD110" s="688"/>
      <c r="AE110" s="688"/>
      <c r="AF110" s="688"/>
      <c r="AG110" s="688"/>
      <c r="AH110" s="688"/>
      <c r="AI110" s="688"/>
      <c r="AJ110" s="688"/>
      <c r="AK110" s="689"/>
      <c r="AL110" s="133"/>
      <c r="AM110" s="226"/>
    </row>
    <row r="111" spans="1:53" ht="36" customHeight="1" thickBot="1">
      <c r="A111" s="129"/>
      <c r="B111" s="677"/>
      <c r="C111" s="682"/>
      <c r="D111" s="683"/>
      <c r="E111" s="683"/>
      <c r="F111" s="683"/>
      <c r="G111" s="285"/>
      <c r="H111" s="286" t="s">
        <v>58</v>
      </c>
      <c r="I111" s="690" t="s">
        <v>158</v>
      </c>
      <c r="J111" s="691"/>
      <c r="K111" s="691"/>
      <c r="L111" s="691"/>
      <c r="M111" s="691"/>
      <c r="N111" s="691"/>
      <c r="O111" s="691"/>
      <c r="P111" s="691"/>
      <c r="Q111" s="691"/>
      <c r="R111" s="691"/>
      <c r="S111" s="691"/>
      <c r="T111" s="691"/>
      <c r="U111" s="691"/>
      <c r="V111" s="691"/>
      <c r="W111" s="691"/>
      <c r="X111" s="691"/>
      <c r="Y111" s="691"/>
      <c r="Z111" s="691"/>
      <c r="AA111" s="691"/>
      <c r="AB111" s="691"/>
      <c r="AC111" s="691"/>
      <c r="AD111" s="691"/>
      <c r="AE111" s="691"/>
      <c r="AF111" s="691"/>
      <c r="AG111" s="691"/>
      <c r="AH111" s="691"/>
      <c r="AI111" s="691"/>
      <c r="AJ111" s="691"/>
      <c r="AK111" s="692"/>
      <c r="AL111" s="133"/>
      <c r="AM111" s="226"/>
    </row>
    <row r="112" spans="1:53" ht="21" customHeight="1">
      <c r="A112" s="129"/>
      <c r="B112" s="287" t="s">
        <v>138</v>
      </c>
      <c r="C112" s="711" t="s">
        <v>150</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2"/>
      <c r="AA112" s="712"/>
      <c r="AB112" s="712"/>
      <c r="AC112" s="712"/>
      <c r="AD112" s="712"/>
      <c r="AE112" s="712"/>
      <c r="AF112" s="712"/>
      <c r="AG112" s="712"/>
      <c r="AH112" s="712"/>
      <c r="AI112" s="712"/>
      <c r="AJ112" s="712"/>
      <c r="AK112" s="71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730" t="s">
        <v>159</v>
      </c>
      <c r="C114" s="730"/>
      <c r="D114" s="730"/>
      <c r="E114" s="730"/>
      <c r="F114" s="730"/>
      <c r="G114" s="730"/>
      <c r="H114" s="730"/>
      <c r="I114" s="730"/>
      <c r="J114" s="730"/>
      <c r="K114" s="730"/>
      <c r="L114" s="730"/>
      <c r="M114" s="730"/>
      <c r="N114" s="730"/>
      <c r="O114" s="730"/>
      <c r="P114" s="730"/>
      <c r="Q114" s="730"/>
      <c r="R114" s="730"/>
      <c r="S114" s="730"/>
      <c r="T114" s="730"/>
      <c r="U114" s="730"/>
      <c r="V114" s="730"/>
      <c r="W114" s="730"/>
      <c r="X114" s="730"/>
      <c r="Y114" s="730"/>
      <c r="Z114" s="730"/>
      <c r="AA114" s="730"/>
      <c r="AB114" s="730"/>
      <c r="AC114" s="730"/>
      <c r="AD114" s="730"/>
      <c r="AE114" s="730"/>
      <c r="AF114" s="730"/>
      <c r="AG114" s="730"/>
      <c r="AH114" s="730"/>
      <c r="AI114" s="730"/>
      <c r="AJ114" s="730"/>
      <c r="AK114" s="730"/>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714" t="s">
        <v>162</v>
      </c>
      <c r="C117" s="715"/>
      <c r="D117" s="715"/>
      <c r="E117" s="715"/>
      <c r="F117" s="715"/>
      <c r="G117" s="715"/>
      <c r="H117" s="715"/>
      <c r="I117" s="715"/>
      <c r="J117" s="715"/>
      <c r="K117" s="715"/>
      <c r="L117" s="715"/>
      <c r="M117" s="715"/>
      <c r="N117" s="715"/>
      <c r="O117" s="715"/>
      <c r="P117" s="715"/>
      <c r="Q117" s="716"/>
      <c r="R117" s="172" t="s">
        <v>113</v>
      </c>
      <c r="S117" s="289" t="str">
        <f>'別紙様式3-2（４・５月）'!W8</f>
        <v/>
      </c>
      <c r="T117" s="670" t="s">
        <v>163</v>
      </c>
      <c r="U117" s="670"/>
      <c r="V117" s="670"/>
      <c r="W117" s="670"/>
      <c r="X117" s="670"/>
      <c r="Y117" s="670"/>
      <c r="Z117" s="670"/>
      <c r="AA117" s="670"/>
      <c r="AB117" s="670"/>
      <c r="AC117" s="670"/>
      <c r="AD117" s="670"/>
      <c r="AE117" s="670"/>
      <c r="AF117" s="671"/>
      <c r="AG117" s="179"/>
      <c r="AH117" s="179"/>
      <c r="AI117" s="179"/>
      <c r="AJ117" s="179"/>
      <c r="AK117" s="129"/>
      <c r="AL117" s="129"/>
      <c r="AM117" s="290" t="str">
        <f>IF(COUNTIF(S117:S119,"×")&gt;=1,"×","")</f>
        <v/>
      </c>
      <c r="AY117" s="140"/>
    </row>
    <row r="118" spans="1:53" ht="27.75" customHeight="1" thickBot="1">
      <c r="A118" s="129"/>
      <c r="B118" s="666" t="s">
        <v>164</v>
      </c>
      <c r="C118" s="667"/>
      <c r="D118" s="667"/>
      <c r="E118" s="667"/>
      <c r="F118" s="667"/>
      <c r="G118" s="667"/>
      <c r="H118" s="667"/>
      <c r="I118" s="667"/>
      <c r="J118" s="667"/>
      <c r="K118" s="667"/>
      <c r="L118" s="667"/>
      <c r="M118" s="667"/>
      <c r="N118" s="667"/>
      <c r="O118" s="667"/>
      <c r="P118" s="667"/>
      <c r="Q118" s="668"/>
      <c r="R118" s="172" t="s">
        <v>113</v>
      </c>
      <c r="S118" s="291" t="str">
        <f>'別紙様式3-3（６月以降分）'!Z5</f>
        <v/>
      </c>
      <c r="T118" s="669" t="s">
        <v>165</v>
      </c>
      <c r="U118" s="670"/>
      <c r="V118" s="670"/>
      <c r="W118" s="670"/>
      <c r="X118" s="670"/>
      <c r="Y118" s="670"/>
      <c r="Z118" s="670"/>
      <c r="AA118" s="670"/>
      <c r="AB118" s="670"/>
      <c r="AC118" s="670"/>
      <c r="AD118" s="670"/>
      <c r="AE118" s="670"/>
      <c r="AF118" s="671"/>
      <c r="AG118" s="179"/>
      <c r="AH118" s="179"/>
      <c r="AI118" s="179"/>
      <c r="AJ118" s="179"/>
      <c r="AK118" s="129"/>
      <c r="AL118" s="129"/>
      <c r="AY118" s="140"/>
    </row>
    <row r="119" spans="1:53" ht="27.75" customHeight="1" thickBot="1">
      <c r="A119" s="129"/>
      <c r="B119" s="666" t="s">
        <v>166</v>
      </c>
      <c r="C119" s="667"/>
      <c r="D119" s="667"/>
      <c r="E119" s="667"/>
      <c r="F119" s="667"/>
      <c r="G119" s="667"/>
      <c r="H119" s="667"/>
      <c r="I119" s="667"/>
      <c r="J119" s="667"/>
      <c r="K119" s="667"/>
      <c r="L119" s="667"/>
      <c r="M119" s="667"/>
      <c r="N119" s="667"/>
      <c r="O119" s="667"/>
      <c r="P119" s="667"/>
      <c r="Q119" s="668"/>
      <c r="R119" s="172" t="s">
        <v>113</v>
      </c>
      <c r="S119" s="289" t="str">
        <f>'別紙様式3-3（６月以降分）'!Z7</f>
        <v/>
      </c>
      <c r="T119" s="669" t="s">
        <v>165</v>
      </c>
      <c r="U119" s="670"/>
      <c r="V119" s="670"/>
      <c r="W119" s="670"/>
      <c r="X119" s="670"/>
      <c r="Y119" s="670"/>
      <c r="Z119" s="670"/>
      <c r="AA119" s="670"/>
      <c r="AB119" s="670"/>
      <c r="AC119" s="670"/>
      <c r="AD119" s="670"/>
      <c r="AE119" s="670"/>
      <c r="AF119" s="67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634" t="s">
        <v>168</v>
      </c>
      <c r="AN121" s="648"/>
      <c r="AO121" s="648"/>
      <c r="AP121" s="648"/>
      <c r="AQ121" s="648"/>
      <c r="AR121" s="648"/>
      <c r="AS121" s="648"/>
      <c r="AT121" s="648"/>
      <c r="AU121" s="648"/>
      <c r="AV121" s="648"/>
      <c r="AW121" s="648"/>
      <c r="AX121" s="648"/>
      <c r="AY121" s="648"/>
      <c r="AZ121" s="648"/>
      <c r="BA121" s="649"/>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729" t="s">
        <v>172</v>
      </c>
      <c r="E125" s="729"/>
      <c r="F125" s="729"/>
      <c r="G125" s="729"/>
      <c r="H125" s="729"/>
      <c r="I125" s="729"/>
      <c r="J125" s="729"/>
      <c r="K125" s="729"/>
      <c r="L125" s="729"/>
      <c r="M125" s="729"/>
      <c r="N125" s="729"/>
      <c r="O125" s="729"/>
      <c r="P125" s="729"/>
      <c r="Q125" s="729"/>
      <c r="R125" s="729"/>
      <c r="S125" s="729"/>
      <c r="T125" s="729"/>
      <c r="U125" s="729"/>
      <c r="V125" s="729"/>
      <c r="W125" s="729"/>
      <c r="X125" s="729"/>
      <c r="Y125" s="729"/>
      <c r="Z125" s="729"/>
      <c r="AA125" s="729"/>
      <c r="AB125" s="729"/>
      <c r="AC125" s="729"/>
      <c r="AD125" s="729"/>
      <c r="AE125" s="729"/>
      <c r="AF125" s="729"/>
      <c r="AG125" s="729"/>
      <c r="AH125" s="729"/>
      <c r="AI125" s="729"/>
      <c r="AJ125" s="220"/>
      <c r="AK125" s="303"/>
      <c r="AL125" s="306"/>
      <c r="AM125" s="127" t="b">
        <v>0</v>
      </c>
      <c r="AN125" s="299"/>
      <c r="AO125" s="299"/>
      <c r="AP125" s="300"/>
      <c r="AR125" s="139"/>
    </row>
    <row r="126" spans="1:53" s="134" customFormat="1" ht="18" customHeight="1" thickBot="1">
      <c r="A126" s="133"/>
      <c r="B126" s="307"/>
      <c r="C126" s="308"/>
      <c r="D126" s="309" t="s">
        <v>173</v>
      </c>
      <c r="E126" s="310"/>
      <c r="F126" s="707"/>
      <c r="G126" s="707"/>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311" t="s">
        <v>107</v>
      </c>
      <c r="AL126" s="133"/>
      <c r="AM126" s="127" t="b">
        <v>0</v>
      </c>
      <c r="AN126" s="637" t="s">
        <v>174</v>
      </c>
      <c r="AO126" s="638"/>
      <c r="AP126" s="638"/>
      <c r="AQ126" s="638"/>
      <c r="AR126" s="638"/>
      <c r="AS126" s="638"/>
      <c r="AT126" s="638"/>
      <c r="AU126" s="638"/>
      <c r="AV126" s="638"/>
      <c r="AW126" s="638"/>
      <c r="AX126" s="638"/>
      <c r="AY126" s="638"/>
      <c r="AZ126" s="638"/>
      <c r="BA126" s="63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708" t="str">
        <f>IF(AND('別紙様式3-2（４・５月）'!AE7="特定加算なし",'別紙様式3-3（６月以降分）'!AG5="旧特定加算相当なし"),"該当","")</f>
        <v>該当</v>
      </c>
      <c r="AJ129" s="709"/>
      <c r="AK129" s="710"/>
      <c r="AL129" s="129"/>
      <c r="AT129" s="140"/>
      <c r="AU129" s="140"/>
      <c r="AV129" s="140"/>
      <c r="AW129" s="140"/>
      <c r="AX129" s="140"/>
    </row>
    <row r="130" spans="1:54" ht="27" customHeight="1">
      <c r="A130" s="129"/>
      <c r="B130" s="316" t="s">
        <v>113</v>
      </c>
      <c r="C130" s="702" t="s">
        <v>177</v>
      </c>
      <c r="D130" s="702"/>
      <c r="E130" s="702"/>
      <c r="F130" s="702"/>
      <c r="G130" s="702"/>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708" t="str">
        <f>IF(OR('別紙様式3-2（４・５月）'!AE7="特定加算あり",'別紙様式3-3（６月以降分）'!AG5="旧特定加算相当あり"),"該当","")</f>
        <v/>
      </c>
      <c r="AJ132" s="709"/>
      <c r="AK132" s="710"/>
      <c r="AL132" s="129"/>
      <c r="AT132" s="140"/>
      <c r="AU132" s="140"/>
      <c r="AV132" s="140"/>
      <c r="AW132" s="140"/>
      <c r="AX132" s="140"/>
    </row>
    <row r="133" spans="1:54" ht="38.25" customHeight="1">
      <c r="A133" s="129"/>
      <c r="B133" s="224" t="s">
        <v>113</v>
      </c>
      <c r="C133" s="732" t="s">
        <v>179</v>
      </c>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733" t="s">
        <v>180</v>
      </c>
      <c r="C135" s="734"/>
      <c r="D135" s="734"/>
      <c r="E135" s="735"/>
      <c r="F135" s="976" t="s">
        <v>181</v>
      </c>
      <c r="G135" s="977"/>
      <c r="H135" s="977"/>
      <c r="I135" s="977"/>
      <c r="J135" s="977"/>
      <c r="K135" s="977"/>
      <c r="L135" s="977"/>
      <c r="M135" s="977"/>
      <c r="N135" s="977"/>
      <c r="O135" s="977"/>
      <c r="P135" s="977"/>
      <c r="Q135" s="977"/>
      <c r="R135" s="977"/>
      <c r="S135" s="977"/>
      <c r="T135" s="977"/>
      <c r="U135" s="977"/>
      <c r="V135" s="977"/>
      <c r="W135" s="977"/>
      <c r="X135" s="977"/>
      <c r="Y135" s="977"/>
      <c r="Z135" s="977"/>
      <c r="AA135" s="977"/>
      <c r="AB135" s="977"/>
      <c r="AC135" s="977"/>
      <c r="AD135" s="977"/>
      <c r="AE135" s="977"/>
      <c r="AF135" s="977"/>
      <c r="AG135" s="977"/>
      <c r="AH135" s="977"/>
      <c r="AI135" s="977"/>
      <c r="AJ135" s="977"/>
      <c r="AK135" s="320" t="str">
        <f>IF(AI132="該当",IF(AND(COUNTIF(AM136:AM139,TRUE)&gt;=1,COUNTIF(AM140:AM143,TRUE)&gt;=1,COUNTIF(AM144:AM147,TRUE)&gt;=1,COUNTIF(AM148:AM151,TRUE)&gt;=1,COUNTIF(AM152:AM155,TRUE)&gt;=1,COUNTIF(AM156:AM159,TRUE)&gt;=1),"○","×"),IF(COUNTIF(AM136:AM159,TRUE)&gt;=1,"○","×"))</f>
        <v>×</v>
      </c>
      <c r="AL135" s="319"/>
      <c r="AM135" s="449" t="s">
        <v>182</v>
      </c>
      <c r="AN135" s="634" t="s">
        <v>183</v>
      </c>
      <c r="AO135" s="635"/>
      <c r="AP135" s="635"/>
      <c r="AQ135" s="635"/>
      <c r="AR135" s="635"/>
      <c r="AS135" s="635"/>
      <c r="AT135" s="635"/>
      <c r="AU135" s="635"/>
      <c r="AV135" s="635"/>
      <c r="AW135" s="635"/>
      <c r="AX135" s="635"/>
      <c r="AY135" s="635"/>
      <c r="AZ135" s="635"/>
      <c r="BA135" s="636"/>
      <c r="BB135" s="134"/>
    </row>
    <row r="136" spans="1:54" s="321" customFormat="1" ht="14.25" customHeight="1" thickBot="1">
      <c r="A136" s="319"/>
      <c r="B136" s="720" t="s">
        <v>184</v>
      </c>
      <c r="C136" s="673"/>
      <c r="D136" s="673"/>
      <c r="E136" s="721"/>
      <c r="F136" s="281"/>
      <c r="G136" s="978" t="s">
        <v>185</v>
      </c>
      <c r="H136" s="978"/>
      <c r="I136" s="978"/>
      <c r="J136" s="978"/>
      <c r="K136" s="978"/>
      <c r="L136" s="978"/>
      <c r="M136" s="978"/>
      <c r="N136" s="978"/>
      <c r="O136" s="978"/>
      <c r="P136" s="978"/>
      <c r="Q136" s="978"/>
      <c r="R136" s="978"/>
      <c r="S136" s="978"/>
      <c r="T136" s="978"/>
      <c r="U136" s="978"/>
      <c r="V136" s="978"/>
      <c r="W136" s="978"/>
      <c r="X136" s="978"/>
      <c r="Y136" s="978"/>
      <c r="Z136" s="978"/>
      <c r="AA136" s="978"/>
      <c r="AB136" s="978"/>
      <c r="AC136" s="978"/>
      <c r="AD136" s="978"/>
      <c r="AE136" s="978"/>
      <c r="AF136" s="978"/>
      <c r="AG136" s="978"/>
      <c r="AH136" s="978"/>
      <c r="AI136" s="978"/>
      <c r="AJ136" s="978"/>
      <c r="AK136" s="979"/>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722"/>
      <c r="C137" s="674"/>
      <c r="D137" s="674"/>
      <c r="E137" s="723"/>
      <c r="F137" s="322"/>
      <c r="G137" s="728" t="s">
        <v>186</v>
      </c>
      <c r="H137" s="728"/>
      <c r="I137" s="728"/>
      <c r="J137" s="728"/>
      <c r="K137" s="728"/>
      <c r="L137" s="728"/>
      <c r="M137" s="728"/>
      <c r="N137" s="728"/>
      <c r="O137" s="728"/>
      <c r="P137" s="728"/>
      <c r="Q137" s="728"/>
      <c r="R137" s="728"/>
      <c r="S137" s="728"/>
      <c r="T137" s="728"/>
      <c r="U137" s="728"/>
      <c r="V137" s="728"/>
      <c r="W137" s="728"/>
      <c r="X137" s="728"/>
      <c r="Y137" s="728"/>
      <c r="Z137" s="728"/>
      <c r="AA137" s="728"/>
      <c r="AB137" s="728"/>
      <c r="AC137" s="728"/>
      <c r="AD137" s="728"/>
      <c r="AE137" s="728"/>
      <c r="AF137" s="728"/>
      <c r="AG137" s="728"/>
      <c r="AH137" s="728"/>
      <c r="AI137" s="728"/>
      <c r="AJ137" s="728"/>
      <c r="AK137" s="323"/>
      <c r="AL137" s="133"/>
      <c r="AM137" s="128" t="b">
        <v>0</v>
      </c>
      <c r="AN137" s="650" t="s">
        <v>187</v>
      </c>
      <c r="AO137" s="651"/>
      <c r="AP137" s="651"/>
      <c r="AQ137" s="651"/>
      <c r="AR137" s="651"/>
      <c r="AS137" s="651"/>
      <c r="AT137" s="651"/>
      <c r="AU137" s="651"/>
      <c r="AV137" s="651"/>
      <c r="AW137" s="651"/>
      <c r="AX137" s="651"/>
      <c r="AY137" s="651"/>
      <c r="AZ137" s="651"/>
      <c r="BA137" s="652"/>
      <c r="BB137" s="134"/>
    </row>
    <row r="138" spans="1:54" s="321" customFormat="1" ht="13.5" customHeight="1" thickBot="1">
      <c r="A138" s="319"/>
      <c r="B138" s="722"/>
      <c r="C138" s="674"/>
      <c r="D138" s="674"/>
      <c r="E138" s="723"/>
      <c r="F138" s="322"/>
      <c r="G138" s="728" t="s">
        <v>188</v>
      </c>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323"/>
      <c r="AL138" s="133"/>
      <c r="AM138" s="128" t="b">
        <v>0</v>
      </c>
      <c r="AN138" s="973"/>
      <c r="AO138" s="974"/>
      <c r="AP138" s="974"/>
      <c r="AQ138" s="974"/>
      <c r="AR138" s="974"/>
      <c r="AS138" s="974"/>
      <c r="AT138" s="974"/>
      <c r="AU138" s="974"/>
      <c r="AV138" s="974"/>
      <c r="AW138" s="974"/>
      <c r="AX138" s="974"/>
      <c r="AY138" s="974"/>
      <c r="AZ138" s="974"/>
      <c r="BA138" s="975"/>
      <c r="BB138" s="134"/>
    </row>
    <row r="139" spans="1:54" s="321" customFormat="1" ht="13.5" customHeight="1">
      <c r="A139" s="319"/>
      <c r="B139" s="724"/>
      <c r="C139" s="725"/>
      <c r="D139" s="725"/>
      <c r="E139" s="726"/>
      <c r="F139" s="283"/>
      <c r="G139" s="980" t="s">
        <v>189</v>
      </c>
      <c r="H139" s="980"/>
      <c r="I139" s="980"/>
      <c r="J139" s="980"/>
      <c r="K139" s="980"/>
      <c r="L139" s="980"/>
      <c r="M139" s="980"/>
      <c r="N139" s="980"/>
      <c r="O139" s="980"/>
      <c r="P139" s="980"/>
      <c r="Q139" s="980"/>
      <c r="R139" s="980"/>
      <c r="S139" s="980"/>
      <c r="T139" s="980"/>
      <c r="U139" s="980"/>
      <c r="V139" s="980"/>
      <c r="W139" s="980"/>
      <c r="X139" s="980"/>
      <c r="Y139" s="980"/>
      <c r="Z139" s="980"/>
      <c r="AA139" s="980"/>
      <c r="AB139" s="980"/>
      <c r="AC139" s="980"/>
      <c r="AD139" s="980"/>
      <c r="AE139" s="980"/>
      <c r="AF139" s="980"/>
      <c r="AG139" s="980"/>
      <c r="AH139" s="980"/>
      <c r="AI139" s="980"/>
      <c r="AJ139" s="98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720" t="s">
        <v>190</v>
      </c>
      <c r="C140" s="673"/>
      <c r="D140" s="673"/>
      <c r="E140" s="721"/>
      <c r="F140" s="325"/>
      <c r="G140" s="736" t="s">
        <v>191</v>
      </c>
      <c r="H140" s="736"/>
      <c r="I140" s="736"/>
      <c r="J140" s="736"/>
      <c r="K140" s="736"/>
      <c r="L140" s="736"/>
      <c r="M140" s="736"/>
      <c r="N140" s="736"/>
      <c r="O140" s="736"/>
      <c r="P140" s="736"/>
      <c r="Q140" s="736"/>
      <c r="R140" s="736"/>
      <c r="S140" s="736"/>
      <c r="T140" s="736"/>
      <c r="U140" s="736"/>
      <c r="V140" s="736"/>
      <c r="W140" s="736"/>
      <c r="X140" s="736"/>
      <c r="Y140" s="736"/>
      <c r="Z140" s="736"/>
      <c r="AA140" s="736"/>
      <c r="AB140" s="736"/>
      <c r="AC140" s="736"/>
      <c r="AD140" s="736"/>
      <c r="AE140" s="736"/>
      <c r="AF140" s="736"/>
      <c r="AG140" s="736"/>
      <c r="AH140" s="736"/>
      <c r="AI140" s="736"/>
      <c r="AJ140" s="736"/>
      <c r="AK140" s="738"/>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722"/>
      <c r="C141" s="674"/>
      <c r="D141" s="674"/>
      <c r="E141" s="723"/>
      <c r="F141" s="322"/>
      <c r="G141" s="728" t="s">
        <v>192</v>
      </c>
      <c r="H141" s="728"/>
      <c r="I141" s="728"/>
      <c r="J141" s="728"/>
      <c r="K141" s="728"/>
      <c r="L141" s="728"/>
      <c r="M141" s="728"/>
      <c r="N141" s="728"/>
      <c r="O141" s="728"/>
      <c r="P141" s="728"/>
      <c r="Q141" s="728"/>
      <c r="R141" s="728"/>
      <c r="S141" s="728"/>
      <c r="T141" s="728"/>
      <c r="U141" s="728"/>
      <c r="V141" s="728"/>
      <c r="W141" s="728"/>
      <c r="X141" s="728"/>
      <c r="Y141" s="728"/>
      <c r="Z141" s="728"/>
      <c r="AA141" s="728"/>
      <c r="AB141" s="728"/>
      <c r="AC141" s="728"/>
      <c r="AD141" s="728"/>
      <c r="AE141" s="728"/>
      <c r="AF141" s="728"/>
      <c r="AG141" s="728"/>
      <c r="AH141" s="728"/>
      <c r="AI141" s="728"/>
      <c r="AJ141" s="728"/>
      <c r="AK141" s="326"/>
      <c r="AL141" s="133"/>
      <c r="AM141" s="128" t="b">
        <v>0</v>
      </c>
      <c r="AN141" s="650" t="s">
        <v>187</v>
      </c>
      <c r="AO141" s="651"/>
      <c r="AP141" s="651"/>
      <c r="AQ141" s="651"/>
      <c r="AR141" s="651"/>
      <c r="AS141" s="651"/>
      <c r="AT141" s="651"/>
      <c r="AU141" s="651"/>
      <c r="AV141" s="651"/>
      <c r="AW141" s="651"/>
      <c r="AX141" s="651"/>
      <c r="AY141" s="651"/>
      <c r="AZ141" s="651"/>
      <c r="BA141" s="652"/>
    </row>
    <row r="142" spans="1:54" s="134" customFormat="1" ht="13.5" customHeight="1" thickBot="1">
      <c r="A142" s="133"/>
      <c r="B142" s="722"/>
      <c r="C142" s="674"/>
      <c r="D142" s="674"/>
      <c r="E142" s="723"/>
      <c r="F142" s="322"/>
      <c r="G142" s="728" t="s">
        <v>193</v>
      </c>
      <c r="H142" s="728"/>
      <c r="I142" s="728"/>
      <c r="J142" s="728"/>
      <c r="K142" s="728"/>
      <c r="L142" s="728"/>
      <c r="M142" s="728"/>
      <c r="N142" s="728"/>
      <c r="O142" s="728"/>
      <c r="P142" s="728"/>
      <c r="Q142" s="728"/>
      <c r="R142" s="728"/>
      <c r="S142" s="728"/>
      <c r="T142" s="728"/>
      <c r="U142" s="728"/>
      <c r="V142" s="728"/>
      <c r="W142" s="728"/>
      <c r="X142" s="728"/>
      <c r="Y142" s="728"/>
      <c r="Z142" s="728"/>
      <c r="AA142" s="728"/>
      <c r="AB142" s="728"/>
      <c r="AC142" s="728"/>
      <c r="AD142" s="728"/>
      <c r="AE142" s="728"/>
      <c r="AF142" s="728"/>
      <c r="AG142" s="728"/>
      <c r="AH142" s="728"/>
      <c r="AI142" s="728"/>
      <c r="AJ142" s="728"/>
      <c r="AK142" s="323"/>
      <c r="AL142" s="133"/>
      <c r="AM142" s="128" t="b">
        <v>0</v>
      </c>
      <c r="AN142" s="973"/>
      <c r="AO142" s="974"/>
      <c r="AP142" s="974"/>
      <c r="AQ142" s="974"/>
      <c r="AR142" s="974"/>
      <c r="AS142" s="974"/>
      <c r="AT142" s="974"/>
      <c r="AU142" s="974"/>
      <c r="AV142" s="974"/>
      <c r="AW142" s="974"/>
      <c r="AX142" s="974"/>
      <c r="AY142" s="974"/>
      <c r="AZ142" s="974"/>
      <c r="BA142" s="975"/>
    </row>
    <row r="143" spans="1:54" s="134" customFormat="1" ht="15.75" customHeight="1">
      <c r="A143" s="133"/>
      <c r="B143" s="724"/>
      <c r="C143" s="725"/>
      <c r="D143" s="725"/>
      <c r="E143" s="726"/>
      <c r="F143" s="327"/>
      <c r="G143" s="727" t="s">
        <v>194</v>
      </c>
      <c r="H143" s="727"/>
      <c r="I143" s="727"/>
      <c r="J143" s="727"/>
      <c r="K143" s="727"/>
      <c r="L143" s="727"/>
      <c r="M143" s="727"/>
      <c r="N143" s="727"/>
      <c r="O143" s="727"/>
      <c r="P143" s="727"/>
      <c r="Q143" s="727"/>
      <c r="R143" s="727"/>
      <c r="S143" s="727"/>
      <c r="T143" s="727"/>
      <c r="U143" s="727"/>
      <c r="V143" s="727"/>
      <c r="W143" s="727"/>
      <c r="X143" s="727"/>
      <c r="Y143" s="727"/>
      <c r="Z143" s="727"/>
      <c r="AA143" s="727"/>
      <c r="AB143" s="727"/>
      <c r="AC143" s="727"/>
      <c r="AD143" s="727"/>
      <c r="AE143" s="727"/>
      <c r="AF143" s="727"/>
      <c r="AG143" s="727"/>
      <c r="AH143" s="727"/>
      <c r="AI143" s="727"/>
      <c r="AJ143" s="727"/>
      <c r="AK143" s="766"/>
      <c r="AL143" s="133"/>
      <c r="AM143" s="128" t="b">
        <v>0</v>
      </c>
    </row>
    <row r="144" spans="1:54" s="134" customFormat="1" ht="13.5" customHeight="1" thickBot="1">
      <c r="A144" s="133"/>
      <c r="B144" s="720" t="s">
        <v>195</v>
      </c>
      <c r="C144" s="673"/>
      <c r="D144" s="673"/>
      <c r="E144" s="721"/>
      <c r="F144" s="328"/>
      <c r="G144" s="719" t="s">
        <v>196</v>
      </c>
      <c r="H144" s="719"/>
      <c r="I144" s="719"/>
      <c r="J144" s="719"/>
      <c r="K144" s="719"/>
      <c r="L144" s="719"/>
      <c r="M144" s="719"/>
      <c r="N144" s="719"/>
      <c r="O144" s="719"/>
      <c r="P144" s="719"/>
      <c r="Q144" s="719"/>
      <c r="R144" s="719"/>
      <c r="S144" s="719"/>
      <c r="T144" s="719"/>
      <c r="U144" s="719"/>
      <c r="V144" s="719"/>
      <c r="W144" s="719"/>
      <c r="X144" s="719"/>
      <c r="Y144" s="719"/>
      <c r="Z144" s="719"/>
      <c r="AA144" s="719"/>
      <c r="AB144" s="719"/>
      <c r="AC144" s="719"/>
      <c r="AD144" s="719"/>
      <c r="AE144" s="719"/>
      <c r="AF144" s="719"/>
      <c r="AG144" s="719"/>
      <c r="AH144" s="719"/>
      <c r="AI144" s="719"/>
      <c r="AJ144" s="719"/>
      <c r="AK144" s="326"/>
      <c r="AL144" s="133"/>
      <c r="AM144" s="128" t="b">
        <v>0</v>
      </c>
    </row>
    <row r="145" spans="1:54" s="134" customFormat="1" ht="22.5" customHeight="1">
      <c r="A145" s="133"/>
      <c r="B145" s="722"/>
      <c r="C145" s="674"/>
      <c r="D145" s="674"/>
      <c r="E145" s="723"/>
      <c r="F145" s="322"/>
      <c r="G145" s="718" t="s">
        <v>197</v>
      </c>
      <c r="H145" s="718"/>
      <c r="I145" s="718"/>
      <c r="J145" s="718"/>
      <c r="K145" s="718"/>
      <c r="L145" s="718"/>
      <c r="M145" s="718"/>
      <c r="N145" s="718"/>
      <c r="O145" s="718"/>
      <c r="P145" s="718"/>
      <c r="Q145" s="718"/>
      <c r="R145" s="718"/>
      <c r="S145" s="718"/>
      <c r="T145" s="718"/>
      <c r="U145" s="718"/>
      <c r="V145" s="718"/>
      <c r="W145" s="718"/>
      <c r="X145" s="718"/>
      <c r="Y145" s="718"/>
      <c r="Z145" s="718"/>
      <c r="AA145" s="718"/>
      <c r="AB145" s="718"/>
      <c r="AC145" s="718"/>
      <c r="AD145" s="718"/>
      <c r="AE145" s="718"/>
      <c r="AF145" s="718"/>
      <c r="AG145" s="718"/>
      <c r="AH145" s="718"/>
      <c r="AI145" s="718"/>
      <c r="AJ145" s="718"/>
      <c r="AK145" s="767"/>
      <c r="AL145" s="133"/>
      <c r="AM145" s="128" t="b">
        <v>0</v>
      </c>
      <c r="AN145" s="650" t="s">
        <v>187</v>
      </c>
      <c r="AO145" s="651"/>
      <c r="AP145" s="651"/>
      <c r="AQ145" s="651"/>
      <c r="AR145" s="651"/>
      <c r="AS145" s="651"/>
      <c r="AT145" s="651"/>
      <c r="AU145" s="651"/>
      <c r="AV145" s="651"/>
      <c r="AW145" s="651"/>
      <c r="AX145" s="651"/>
      <c r="AY145" s="651"/>
      <c r="AZ145" s="651"/>
      <c r="BA145" s="652"/>
    </row>
    <row r="146" spans="1:54" s="134" customFormat="1" ht="13.5" customHeight="1" thickBot="1">
      <c r="A146" s="133"/>
      <c r="B146" s="722"/>
      <c r="C146" s="674"/>
      <c r="D146" s="674"/>
      <c r="E146" s="723"/>
      <c r="F146" s="322"/>
      <c r="G146" s="728" t="s">
        <v>198</v>
      </c>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323"/>
      <c r="AL146" s="133"/>
      <c r="AM146" s="128" t="b">
        <v>0</v>
      </c>
      <c r="AN146" s="973"/>
      <c r="AO146" s="974"/>
      <c r="AP146" s="974"/>
      <c r="AQ146" s="974"/>
      <c r="AR146" s="974"/>
      <c r="AS146" s="974"/>
      <c r="AT146" s="974"/>
      <c r="AU146" s="974"/>
      <c r="AV146" s="974"/>
      <c r="AW146" s="974"/>
      <c r="AX146" s="974"/>
      <c r="AY146" s="974"/>
      <c r="AZ146" s="974"/>
      <c r="BA146" s="975"/>
    </row>
    <row r="147" spans="1:54" s="134" customFormat="1" ht="13.5" customHeight="1">
      <c r="A147" s="133"/>
      <c r="B147" s="724"/>
      <c r="C147" s="725"/>
      <c r="D147" s="725"/>
      <c r="E147" s="726"/>
      <c r="F147" s="283" t="b">
        <v>0</v>
      </c>
      <c r="G147" s="727" t="s">
        <v>199</v>
      </c>
      <c r="H147" s="727"/>
      <c r="I147" s="727"/>
      <c r="J147" s="727" t="b">
        <v>0</v>
      </c>
      <c r="K147" s="727"/>
      <c r="L147" s="727"/>
      <c r="M147" s="727"/>
      <c r="N147" s="727"/>
      <c r="O147" s="727"/>
      <c r="P147" s="727" t="b">
        <v>1</v>
      </c>
      <c r="Q147" s="727"/>
      <c r="R147" s="727"/>
      <c r="S147" s="727"/>
      <c r="T147" s="727"/>
      <c r="U147" s="727"/>
      <c r="V147" s="727"/>
      <c r="W147" s="727"/>
      <c r="X147" s="727"/>
      <c r="Y147" s="727"/>
      <c r="Z147" s="727"/>
      <c r="AA147" s="727"/>
      <c r="AB147" s="727"/>
      <c r="AC147" s="727"/>
      <c r="AD147" s="727"/>
      <c r="AE147" s="727"/>
      <c r="AF147" s="727"/>
      <c r="AG147" s="727"/>
      <c r="AH147" s="727"/>
      <c r="AI147" s="727"/>
      <c r="AJ147" s="727"/>
      <c r="AK147" s="329"/>
      <c r="AL147" s="133"/>
      <c r="AM147" s="128" t="b">
        <v>0</v>
      </c>
    </row>
    <row r="148" spans="1:54" s="134" customFormat="1" ht="22.5" customHeight="1" thickBot="1">
      <c r="A148" s="133"/>
      <c r="B148" s="720" t="s">
        <v>200</v>
      </c>
      <c r="C148" s="673"/>
      <c r="D148" s="673"/>
      <c r="E148" s="721"/>
      <c r="F148" s="325"/>
      <c r="G148" s="736" t="s">
        <v>201</v>
      </c>
      <c r="H148" s="736"/>
      <c r="I148" s="736"/>
      <c r="J148" s="736"/>
      <c r="K148" s="736"/>
      <c r="L148" s="736"/>
      <c r="M148" s="736"/>
      <c r="N148" s="736"/>
      <c r="O148" s="736"/>
      <c r="P148" s="736"/>
      <c r="Q148" s="736"/>
      <c r="R148" s="736"/>
      <c r="S148" s="736"/>
      <c r="T148" s="736"/>
      <c r="U148" s="736"/>
      <c r="V148" s="736"/>
      <c r="W148" s="736"/>
      <c r="X148" s="736"/>
      <c r="Y148" s="736"/>
      <c r="Z148" s="736"/>
      <c r="AA148" s="736"/>
      <c r="AB148" s="736"/>
      <c r="AC148" s="736"/>
      <c r="AD148" s="736"/>
      <c r="AE148" s="736"/>
      <c r="AF148" s="736"/>
      <c r="AG148" s="736"/>
      <c r="AH148" s="736"/>
      <c r="AI148" s="736"/>
      <c r="AJ148" s="736"/>
      <c r="AK148" s="738"/>
      <c r="AL148" s="133"/>
      <c r="AM148" s="128" t="b">
        <v>0</v>
      </c>
    </row>
    <row r="149" spans="1:54" s="134" customFormat="1" ht="15" customHeight="1">
      <c r="A149" s="133"/>
      <c r="B149" s="722"/>
      <c r="C149" s="674"/>
      <c r="D149" s="674"/>
      <c r="E149" s="723"/>
      <c r="F149" s="322"/>
      <c r="G149" s="718" t="s">
        <v>202</v>
      </c>
      <c r="H149" s="718"/>
      <c r="I149" s="718"/>
      <c r="J149" s="718"/>
      <c r="K149" s="718"/>
      <c r="L149" s="718"/>
      <c r="M149" s="718"/>
      <c r="N149" s="718"/>
      <c r="O149" s="718"/>
      <c r="P149" s="718"/>
      <c r="Q149" s="718"/>
      <c r="R149" s="718"/>
      <c r="S149" s="718"/>
      <c r="T149" s="718"/>
      <c r="U149" s="718"/>
      <c r="V149" s="718"/>
      <c r="W149" s="718"/>
      <c r="X149" s="718"/>
      <c r="Y149" s="718"/>
      <c r="Z149" s="718"/>
      <c r="AA149" s="718"/>
      <c r="AB149" s="718"/>
      <c r="AC149" s="718"/>
      <c r="AD149" s="718"/>
      <c r="AE149" s="718"/>
      <c r="AF149" s="718"/>
      <c r="AG149" s="718"/>
      <c r="AH149" s="718"/>
      <c r="AI149" s="718"/>
      <c r="AJ149" s="718"/>
      <c r="AK149" s="330"/>
      <c r="AL149" s="129"/>
      <c r="AM149" s="128" t="b">
        <v>0</v>
      </c>
      <c r="AN149" s="650" t="s">
        <v>187</v>
      </c>
      <c r="AO149" s="651"/>
      <c r="AP149" s="651"/>
      <c r="AQ149" s="651"/>
      <c r="AR149" s="651"/>
      <c r="AS149" s="651"/>
      <c r="AT149" s="651"/>
      <c r="AU149" s="651"/>
      <c r="AV149" s="651"/>
      <c r="AW149" s="651"/>
      <c r="AX149" s="651"/>
      <c r="AY149" s="651"/>
      <c r="AZ149" s="651"/>
      <c r="BA149" s="652"/>
    </row>
    <row r="150" spans="1:54" s="134" customFormat="1" ht="13.5" customHeight="1" thickBot="1">
      <c r="A150" s="133"/>
      <c r="B150" s="722"/>
      <c r="C150" s="674"/>
      <c r="D150" s="674"/>
      <c r="E150" s="723"/>
      <c r="F150" s="322"/>
      <c r="G150" s="718" t="s">
        <v>203</v>
      </c>
      <c r="H150" s="718"/>
      <c r="I150" s="718"/>
      <c r="J150" s="718"/>
      <c r="K150" s="718"/>
      <c r="L150" s="718"/>
      <c r="M150" s="718"/>
      <c r="N150" s="718"/>
      <c r="O150" s="718"/>
      <c r="P150" s="718"/>
      <c r="Q150" s="718"/>
      <c r="R150" s="718"/>
      <c r="S150" s="718"/>
      <c r="T150" s="718"/>
      <c r="U150" s="718"/>
      <c r="V150" s="718"/>
      <c r="W150" s="718"/>
      <c r="X150" s="718"/>
      <c r="Y150" s="718"/>
      <c r="Z150" s="718"/>
      <c r="AA150" s="718"/>
      <c r="AB150" s="718"/>
      <c r="AC150" s="718"/>
      <c r="AD150" s="718"/>
      <c r="AE150" s="718"/>
      <c r="AF150" s="718"/>
      <c r="AG150" s="718"/>
      <c r="AH150" s="718"/>
      <c r="AI150" s="718"/>
      <c r="AJ150" s="718"/>
      <c r="AK150" s="331"/>
      <c r="AL150" s="133"/>
      <c r="AM150" s="128" t="b">
        <v>0</v>
      </c>
      <c r="AN150" s="973"/>
      <c r="AO150" s="974"/>
      <c r="AP150" s="974"/>
      <c r="AQ150" s="974"/>
      <c r="AR150" s="974"/>
      <c r="AS150" s="974"/>
      <c r="AT150" s="974"/>
      <c r="AU150" s="974"/>
      <c r="AV150" s="974"/>
      <c r="AW150" s="974"/>
      <c r="AX150" s="974"/>
      <c r="AY150" s="974"/>
      <c r="AZ150" s="974"/>
      <c r="BA150" s="975"/>
    </row>
    <row r="151" spans="1:54" s="134" customFormat="1" ht="15.75" customHeight="1">
      <c r="A151" s="133"/>
      <c r="B151" s="724"/>
      <c r="C151" s="725"/>
      <c r="D151" s="725"/>
      <c r="E151" s="726"/>
      <c r="F151" s="327"/>
      <c r="G151" s="727" t="s">
        <v>204</v>
      </c>
      <c r="H151" s="727"/>
      <c r="I151" s="727"/>
      <c r="J151" s="727"/>
      <c r="K151" s="727"/>
      <c r="L151" s="727"/>
      <c r="M151" s="727"/>
      <c r="N151" s="727"/>
      <c r="O151" s="727"/>
      <c r="P151" s="727"/>
      <c r="Q151" s="727"/>
      <c r="R151" s="727"/>
      <c r="S151" s="727"/>
      <c r="T151" s="727"/>
      <c r="U151" s="727"/>
      <c r="V151" s="727"/>
      <c r="W151" s="727"/>
      <c r="X151" s="727"/>
      <c r="Y151" s="727"/>
      <c r="Z151" s="727"/>
      <c r="AA151" s="727"/>
      <c r="AB151" s="727"/>
      <c r="AC151" s="727"/>
      <c r="AD151" s="727"/>
      <c r="AE151" s="727"/>
      <c r="AF151" s="727"/>
      <c r="AG151" s="727"/>
      <c r="AH151" s="727"/>
      <c r="AI151" s="727"/>
      <c r="AJ151" s="727"/>
      <c r="AK151" s="766"/>
      <c r="AL151" s="133"/>
      <c r="AM151" s="128" t="b">
        <v>0</v>
      </c>
    </row>
    <row r="152" spans="1:54" s="134" customFormat="1" ht="13.5" customHeight="1" thickBot="1">
      <c r="A152" s="133"/>
      <c r="B152" s="720" t="s">
        <v>205</v>
      </c>
      <c r="C152" s="673"/>
      <c r="D152" s="673"/>
      <c r="E152" s="721"/>
      <c r="F152" s="328"/>
      <c r="G152" s="736" t="s">
        <v>206</v>
      </c>
      <c r="H152" s="736"/>
      <c r="I152" s="736"/>
      <c r="J152" s="736"/>
      <c r="K152" s="736"/>
      <c r="L152" s="736"/>
      <c r="M152" s="736"/>
      <c r="N152" s="736"/>
      <c r="O152" s="736"/>
      <c r="P152" s="736"/>
      <c r="Q152" s="736"/>
      <c r="R152" s="736"/>
      <c r="S152" s="736"/>
      <c r="T152" s="736"/>
      <c r="U152" s="736"/>
      <c r="V152" s="736"/>
      <c r="W152" s="736"/>
      <c r="X152" s="736"/>
      <c r="Y152" s="736"/>
      <c r="Z152" s="736"/>
      <c r="AA152" s="736"/>
      <c r="AB152" s="736"/>
      <c r="AC152" s="736"/>
      <c r="AD152" s="736"/>
      <c r="AE152" s="736"/>
      <c r="AF152" s="736"/>
      <c r="AG152" s="736"/>
      <c r="AH152" s="736"/>
      <c r="AI152" s="736"/>
      <c r="AJ152" s="736"/>
      <c r="AK152" s="326"/>
      <c r="AL152" s="133"/>
      <c r="AM152" s="128" t="b">
        <v>0</v>
      </c>
    </row>
    <row r="153" spans="1:54" s="134" customFormat="1" ht="21" customHeight="1">
      <c r="A153" s="133"/>
      <c r="B153" s="722"/>
      <c r="C153" s="674"/>
      <c r="D153" s="674"/>
      <c r="E153" s="723"/>
      <c r="F153" s="322"/>
      <c r="G153" s="718" t="s">
        <v>207</v>
      </c>
      <c r="H153" s="718"/>
      <c r="I153" s="718"/>
      <c r="J153" s="718"/>
      <c r="K153" s="718"/>
      <c r="L153" s="718"/>
      <c r="M153" s="718"/>
      <c r="N153" s="718"/>
      <c r="O153" s="718"/>
      <c r="P153" s="718"/>
      <c r="Q153" s="718"/>
      <c r="R153" s="718"/>
      <c r="S153" s="718"/>
      <c r="T153" s="718"/>
      <c r="U153" s="718"/>
      <c r="V153" s="718"/>
      <c r="W153" s="718"/>
      <c r="X153" s="718"/>
      <c r="Y153" s="718"/>
      <c r="Z153" s="718"/>
      <c r="AA153" s="718"/>
      <c r="AB153" s="718"/>
      <c r="AC153" s="718"/>
      <c r="AD153" s="718"/>
      <c r="AE153" s="718"/>
      <c r="AF153" s="718"/>
      <c r="AG153" s="718"/>
      <c r="AH153" s="718"/>
      <c r="AI153" s="718"/>
      <c r="AJ153" s="718"/>
      <c r="AK153" s="767"/>
      <c r="AL153" s="133"/>
      <c r="AM153" s="128" t="b">
        <v>0</v>
      </c>
      <c r="AN153" s="650" t="s">
        <v>187</v>
      </c>
      <c r="AO153" s="651"/>
      <c r="AP153" s="651"/>
      <c r="AQ153" s="651"/>
      <c r="AR153" s="651"/>
      <c r="AS153" s="651"/>
      <c r="AT153" s="651"/>
      <c r="AU153" s="651"/>
      <c r="AV153" s="651"/>
      <c r="AW153" s="651"/>
      <c r="AX153" s="651"/>
      <c r="AY153" s="651"/>
      <c r="AZ153" s="651"/>
      <c r="BA153" s="652"/>
    </row>
    <row r="154" spans="1:54" s="134" customFormat="1" ht="13.5" customHeight="1" thickBot="1">
      <c r="A154" s="133"/>
      <c r="B154" s="722"/>
      <c r="C154" s="674"/>
      <c r="D154" s="674"/>
      <c r="E154" s="723"/>
      <c r="F154" s="322"/>
      <c r="G154" s="718" t="s">
        <v>208</v>
      </c>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323"/>
      <c r="AL154" s="133"/>
      <c r="AM154" s="128" t="b">
        <v>0</v>
      </c>
      <c r="AN154" s="973"/>
      <c r="AO154" s="974"/>
      <c r="AP154" s="974"/>
      <c r="AQ154" s="974"/>
      <c r="AR154" s="974"/>
      <c r="AS154" s="974"/>
      <c r="AT154" s="974"/>
      <c r="AU154" s="974"/>
      <c r="AV154" s="974"/>
      <c r="AW154" s="974"/>
      <c r="AX154" s="974"/>
      <c r="AY154" s="974"/>
      <c r="AZ154" s="974"/>
      <c r="BA154" s="975"/>
    </row>
    <row r="155" spans="1:54" s="134" customFormat="1" ht="13.5" customHeight="1">
      <c r="A155" s="133"/>
      <c r="B155" s="724"/>
      <c r="C155" s="725"/>
      <c r="D155" s="725"/>
      <c r="E155" s="726"/>
      <c r="F155" s="327"/>
      <c r="G155" s="727" t="s">
        <v>209</v>
      </c>
      <c r="H155" s="727"/>
      <c r="I155" s="727"/>
      <c r="J155" s="727"/>
      <c r="K155" s="727"/>
      <c r="L155" s="727"/>
      <c r="M155" s="727"/>
      <c r="N155" s="727"/>
      <c r="O155" s="727"/>
      <c r="P155" s="727"/>
      <c r="Q155" s="727"/>
      <c r="R155" s="727"/>
      <c r="S155" s="727"/>
      <c r="T155" s="727"/>
      <c r="U155" s="727"/>
      <c r="V155" s="727"/>
      <c r="W155" s="727"/>
      <c r="X155" s="727"/>
      <c r="Y155" s="727"/>
      <c r="Z155" s="727"/>
      <c r="AA155" s="727"/>
      <c r="AB155" s="727"/>
      <c r="AC155" s="727"/>
      <c r="AD155" s="727"/>
      <c r="AE155" s="727"/>
      <c r="AF155" s="727"/>
      <c r="AG155" s="727"/>
      <c r="AH155" s="727"/>
      <c r="AI155" s="727"/>
      <c r="AJ155" s="727"/>
      <c r="AK155" s="332"/>
      <c r="AL155" s="133"/>
      <c r="AM155" s="128" t="b">
        <v>0</v>
      </c>
    </row>
    <row r="156" spans="1:54" s="134" customFormat="1" ht="13.5" customHeight="1" thickBot="1">
      <c r="A156" s="133"/>
      <c r="B156" s="720" t="s">
        <v>210</v>
      </c>
      <c r="C156" s="673"/>
      <c r="D156" s="673"/>
      <c r="E156" s="721"/>
      <c r="F156" s="328"/>
      <c r="G156" s="736" t="s">
        <v>211</v>
      </c>
      <c r="H156" s="736"/>
      <c r="I156" s="736"/>
      <c r="J156" s="736"/>
      <c r="K156" s="736"/>
      <c r="L156" s="736"/>
      <c r="M156" s="736"/>
      <c r="N156" s="736"/>
      <c r="O156" s="736"/>
      <c r="P156" s="736"/>
      <c r="Q156" s="736"/>
      <c r="R156" s="736"/>
      <c r="S156" s="736"/>
      <c r="T156" s="736"/>
      <c r="U156" s="736"/>
      <c r="V156" s="736"/>
      <c r="W156" s="736"/>
      <c r="X156" s="736"/>
      <c r="Y156" s="736"/>
      <c r="Z156" s="736"/>
      <c r="AA156" s="736"/>
      <c r="AB156" s="736"/>
      <c r="AC156" s="736"/>
      <c r="AD156" s="736"/>
      <c r="AE156" s="736"/>
      <c r="AF156" s="736"/>
      <c r="AG156" s="736"/>
      <c r="AH156" s="736"/>
      <c r="AI156" s="736"/>
      <c r="AJ156" s="736"/>
      <c r="AK156" s="738"/>
      <c r="AL156" s="133"/>
      <c r="AM156" s="128" t="b">
        <v>0</v>
      </c>
      <c r="AN156"/>
      <c r="AO156"/>
    </row>
    <row r="157" spans="1:54" s="134" customFormat="1" ht="13.5" customHeight="1">
      <c r="A157" s="133"/>
      <c r="B157" s="722"/>
      <c r="C157" s="674"/>
      <c r="D157" s="674"/>
      <c r="E157" s="723"/>
      <c r="F157" s="322"/>
      <c r="G157" s="718" t="s">
        <v>212</v>
      </c>
      <c r="H157" s="718"/>
      <c r="I157" s="718"/>
      <c r="J157" s="718"/>
      <c r="K157" s="718"/>
      <c r="L157" s="718"/>
      <c r="M157" s="718"/>
      <c r="N157" s="718"/>
      <c r="O157" s="718"/>
      <c r="P157" s="718"/>
      <c r="Q157" s="718"/>
      <c r="R157" s="718"/>
      <c r="S157" s="718"/>
      <c r="T157" s="718"/>
      <c r="U157" s="718"/>
      <c r="V157" s="718"/>
      <c r="W157" s="718"/>
      <c r="X157" s="718"/>
      <c r="Y157" s="718"/>
      <c r="Z157" s="718"/>
      <c r="AA157" s="718"/>
      <c r="AB157" s="718"/>
      <c r="AC157" s="718"/>
      <c r="AD157" s="718"/>
      <c r="AE157" s="718"/>
      <c r="AF157" s="718"/>
      <c r="AG157" s="718"/>
      <c r="AH157" s="718"/>
      <c r="AI157" s="718"/>
      <c r="AJ157" s="718"/>
      <c r="AK157" s="323"/>
      <c r="AL157" s="133"/>
      <c r="AM157" s="128" t="b">
        <v>0</v>
      </c>
      <c r="AN157" s="650" t="s">
        <v>187</v>
      </c>
      <c r="AO157" s="651"/>
      <c r="AP157" s="651"/>
      <c r="AQ157" s="651"/>
      <c r="AR157" s="651"/>
      <c r="AS157" s="651"/>
      <c r="AT157" s="651"/>
      <c r="AU157" s="651"/>
      <c r="AV157" s="651"/>
      <c r="AW157" s="651"/>
      <c r="AX157" s="651"/>
      <c r="AY157" s="651"/>
      <c r="AZ157" s="651"/>
      <c r="BA157" s="652"/>
      <c r="BB157"/>
    </row>
    <row r="158" spans="1:54" s="134" customFormat="1" ht="13.5" customHeight="1" thickBot="1">
      <c r="A158" s="133"/>
      <c r="B158" s="722"/>
      <c r="C158" s="674"/>
      <c r="D158" s="674"/>
      <c r="E158" s="723"/>
      <c r="F158" s="322"/>
      <c r="G158" s="718" t="s">
        <v>213</v>
      </c>
      <c r="H158" s="718"/>
      <c r="I158" s="718"/>
      <c r="J158" s="718"/>
      <c r="K158" s="718"/>
      <c r="L158" s="718"/>
      <c r="M158" s="718"/>
      <c r="N158" s="718"/>
      <c r="O158" s="718"/>
      <c r="P158" s="718"/>
      <c r="Q158" s="718"/>
      <c r="R158" s="718"/>
      <c r="S158" s="718"/>
      <c r="T158" s="718"/>
      <c r="U158" s="718"/>
      <c r="V158" s="718"/>
      <c r="W158" s="718"/>
      <c r="X158" s="718"/>
      <c r="Y158" s="718"/>
      <c r="Z158" s="718"/>
      <c r="AA158" s="718"/>
      <c r="AB158" s="718"/>
      <c r="AC158" s="718"/>
      <c r="AD158" s="718"/>
      <c r="AE158" s="718"/>
      <c r="AF158" s="718"/>
      <c r="AG158" s="718"/>
      <c r="AH158" s="718"/>
      <c r="AI158" s="718"/>
      <c r="AJ158" s="718"/>
      <c r="AK158" s="323"/>
      <c r="AL158" s="133"/>
      <c r="AM158" s="128" t="b">
        <v>0</v>
      </c>
      <c r="AN158" s="973"/>
      <c r="AO158" s="974"/>
      <c r="AP158" s="974"/>
      <c r="AQ158" s="974"/>
      <c r="AR158" s="974"/>
      <c r="AS158" s="974"/>
      <c r="AT158" s="974"/>
      <c r="AU158" s="974"/>
      <c r="AV158" s="974"/>
      <c r="AW158" s="974"/>
      <c r="AX158" s="974"/>
      <c r="AY158" s="974"/>
      <c r="AZ158" s="974"/>
      <c r="BA158" s="975"/>
      <c r="BB158"/>
    </row>
    <row r="159" spans="1:54" s="134" customFormat="1" ht="13.5" customHeight="1" thickBot="1">
      <c r="A159" s="133"/>
      <c r="B159" s="724"/>
      <c r="C159" s="725"/>
      <c r="D159" s="725"/>
      <c r="E159" s="726"/>
      <c r="F159" s="285"/>
      <c r="G159" s="737" t="s">
        <v>214</v>
      </c>
      <c r="H159" s="737"/>
      <c r="I159" s="737"/>
      <c r="J159" s="737"/>
      <c r="K159" s="737"/>
      <c r="L159" s="737"/>
      <c r="M159" s="737"/>
      <c r="N159" s="737"/>
      <c r="O159" s="737"/>
      <c r="P159" s="737"/>
      <c r="Q159" s="737"/>
      <c r="R159" s="737"/>
      <c r="S159" s="737"/>
      <c r="T159" s="737"/>
      <c r="U159" s="737"/>
      <c r="V159" s="737"/>
      <c r="W159" s="737"/>
      <c r="X159" s="737"/>
      <c r="Y159" s="737"/>
      <c r="Z159" s="737"/>
      <c r="AA159" s="737"/>
      <c r="AB159" s="737"/>
      <c r="AC159" s="737"/>
      <c r="AD159" s="737"/>
      <c r="AE159" s="737"/>
      <c r="AF159" s="737"/>
      <c r="AG159" s="737"/>
      <c r="AH159" s="737"/>
      <c r="AI159" s="737"/>
      <c r="AJ159" s="73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745"/>
      <c r="C162" s="746"/>
      <c r="D162" s="746"/>
      <c r="E162" s="746"/>
      <c r="F162" s="746"/>
      <c r="G162" s="746"/>
      <c r="H162" s="746"/>
      <c r="I162" s="746"/>
      <c r="J162" s="746"/>
      <c r="K162" s="746"/>
      <c r="L162" s="746"/>
      <c r="M162" s="746"/>
      <c r="N162" s="746"/>
      <c r="O162" s="746"/>
      <c r="P162" s="746"/>
      <c r="Q162" s="746"/>
      <c r="R162" s="746"/>
      <c r="S162" s="746"/>
      <c r="T162" s="746"/>
      <c r="U162" s="746"/>
      <c r="V162" s="746"/>
      <c r="W162" s="746"/>
      <c r="X162" s="746"/>
      <c r="Y162" s="746"/>
      <c r="Z162" s="746"/>
      <c r="AA162" s="746"/>
      <c r="AB162" s="746"/>
      <c r="AC162" s="746"/>
      <c r="AD162" s="746"/>
      <c r="AE162" s="746"/>
      <c r="AF162" s="746"/>
      <c r="AG162" s="746"/>
      <c r="AH162" s="746"/>
      <c r="AI162" s="746"/>
      <c r="AJ162" s="746"/>
      <c r="AK162" s="74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702" t="s">
        <v>218</v>
      </c>
      <c r="D165" s="702"/>
      <c r="E165" s="702"/>
      <c r="F165" s="702"/>
      <c r="G165" s="702"/>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765" t="s">
        <v>220</v>
      </c>
      <c r="D168" s="765"/>
      <c r="E168" s="765"/>
      <c r="F168" s="765"/>
      <c r="G168" s="765"/>
      <c r="H168" s="765"/>
      <c r="I168" s="765"/>
      <c r="J168" s="765"/>
      <c r="K168" s="765"/>
      <c r="L168" s="765"/>
      <c r="M168" s="765"/>
      <c r="N168" s="765"/>
      <c r="O168" s="765"/>
      <c r="P168" s="765"/>
      <c r="Q168" s="765"/>
      <c r="R168" s="765"/>
      <c r="S168" s="765"/>
      <c r="T168" s="765"/>
      <c r="U168" s="765"/>
      <c r="V168" s="765"/>
      <c r="W168" s="765"/>
      <c r="X168" s="765"/>
      <c r="Y168" s="765"/>
      <c r="Z168" s="765"/>
      <c r="AA168" s="765"/>
      <c r="AB168" s="765"/>
      <c r="AC168" s="765"/>
      <c r="AD168" s="765"/>
      <c r="AE168" s="765"/>
      <c r="AF168" s="765"/>
      <c r="AG168" s="765"/>
      <c r="AH168" s="765"/>
      <c r="AI168" s="765"/>
      <c r="AJ168" s="76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759"/>
      <c r="F170" s="760"/>
      <c r="G170" s="352" t="s">
        <v>222</v>
      </c>
      <c r="H170" s="759"/>
      <c r="I170" s="760"/>
      <c r="J170" s="352" t="s">
        <v>223</v>
      </c>
      <c r="K170" s="759"/>
      <c r="L170" s="760"/>
      <c r="M170" s="352" t="s">
        <v>224</v>
      </c>
      <c r="N170" s="349"/>
      <c r="O170" s="761" t="s">
        <v>11</v>
      </c>
      <c r="P170" s="761"/>
      <c r="Q170" s="761"/>
      <c r="R170" s="752" t="str">
        <f>IF(H7="","",H7)</f>
        <v/>
      </c>
      <c r="S170" s="752"/>
      <c r="T170" s="752"/>
      <c r="U170" s="752"/>
      <c r="V170" s="752"/>
      <c r="W170" s="752"/>
      <c r="X170" s="752"/>
      <c r="Y170" s="752"/>
      <c r="Z170" s="752"/>
      <c r="AA170" s="752"/>
      <c r="AB170" s="752"/>
      <c r="AC170" s="752"/>
      <c r="AD170" s="752"/>
      <c r="AE170" s="752"/>
      <c r="AF170" s="752"/>
      <c r="AG170" s="752"/>
      <c r="AH170" s="752"/>
      <c r="AI170" s="75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768" t="s">
        <v>225</v>
      </c>
      <c r="P171" s="768"/>
      <c r="Q171" s="768"/>
      <c r="R171" s="769" t="s">
        <v>21</v>
      </c>
      <c r="S171" s="769"/>
      <c r="T171" s="758"/>
      <c r="U171" s="758"/>
      <c r="V171" s="758"/>
      <c r="W171" s="758"/>
      <c r="X171" s="758"/>
      <c r="Y171" s="757" t="s">
        <v>22</v>
      </c>
      <c r="Z171" s="757"/>
      <c r="AA171" s="758"/>
      <c r="AB171" s="758"/>
      <c r="AC171" s="758"/>
      <c r="AD171" s="758"/>
      <c r="AE171" s="758"/>
      <c r="AF171" s="758"/>
      <c r="AG171" s="758"/>
      <c r="AH171" s="758"/>
      <c r="AI171" s="758"/>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731" t="s">
        <v>43</v>
      </c>
      <c r="C178" s="731"/>
      <c r="D178" s="731"/>
      <c r="E178" s="731"/>
      <c r="F178" s="731"/>
      <c r="G178" s="731"/>
      <c r="H178" s="731"/>
      <c r="I178" s="731"/>
      <c r="J178" s="731"/>
      <c r="K178" s="731"/>
      <c r="L178" s="731"/>
      <c r="M178" s="731"/>
      <c r="N178" s="731"/>
      <c r="O178" s="731"/>
      <c r="P178" s="731"/>
      <c r="Q178" s="731"/>
      <c r="R178" s="731"/>
      <c r="S178" s="731"/>
      <c r="T178" s="731"/>
      <c r="U178" s="731"/>
      <c r="V178" s="731"/>
      <c r="W178" s="731"/>
      <c r="X178" s="731"/>
      <c r="Y178" s="731"/>
      <c r="Z178" s="731"/>
      <c r="AA178" s="731"/>
      <c r="AB178" s="731"/>
      <c r="AC178" s="731"/>
      <c r="AD178" s="731"/>
      <c r="AE178" s="731"/>
      <c r="AF178" s="731"/>
      <c r="AG178" s="731"/>
      <c r="AH178" s="731"/>
      <c r="AI178" s="731"/>
      <c r="AJ178" s="731"/>
      <c r="AK178" s="731"/>
      <c r="AL178" s="129"/>
    </row>
    <row r="179" spans="1:39">
      <c r="A179" s="129"/>
      <c r="B179" s="748" t="s">
        <v>231</v>
      </c>
      <c r="C179" s="739" t="s">
        <v>232</v>
      </c>
      <c r="D179" s="740"/>
      <c r="E179" s="740"/>
      <c r="F179" s="740"/>
      <c r="G179" s="740"/>
      <c r="H179" s="740"/>
      <c r="I179" s="740"/>
      <c r="J179" s="740"/>
      <c r="K179" s="740"/>
      <c r="L179" s="740"/>
      <c r="M179" s="740"/>
      <c r="N179" s="740"/>
      <c r="O179" s="740"/>
      <c r="P179" s="740"/>
      <c r="Q179" s="740"/>
      <c r="R179" s="740"/>
      <c r="S179" s="740"/>
      <c r="T179" s="740"/>
      <c r="U179" s="740"/>
      <c r="V179" s="740"/>
      <c r="W179" s="740"/>
      <c r="X179" s="740"/>
      <c r="Y179" s="740"/>
      <c r="Z179" s="740"/>
      <c r="AA179" s="740"/>
      <c r="AB179" s="740"/>
      <c r="AC179" s="740"/>
      <c r="AD179" s="740"/>
      <c r="AE179" s="740"/>
      <c r="AF179" s="740"/>
      <c r="AG179" s="740"/>
      <c r="AH179" s="740"/>
      <c r="AI179" s="740"/>
      <c r="AJ179" s="741"/>
      <c r="AK179" s="361" t="str">
        <f>Y21</f>
        <v>○</v>
      </c>
      <c r="AL179" s="129"/>
    </row>
    <row r="180" spans="1:39">
      <c r="A180" s="129"/>
      <c r="B180" s="749"/>
      <c r="C180" s="762" t="s">
        <v>233</v>
      </c>
      <c r="D180" s="763"/>
      <c r="E180" s="763"/>
      <c r="F180" s="763"/>
      <c r="G180" s="763"/>
      <c r="H180" s="763"/>
      <c r="I180" s="763"/>
      <c r="J180" s="763"/>
      <c r="K180" s="763"/>
      <c r="L180" s="763"/>
      <c r="M180" s="763"/>
      <c r="N180" s="763"/>
      <c r="O180" s="763"/>
      <c r="P180" s="763"/>
      <c r="Q180" s="763"/>
      <c r="R180" s="763"/>
      <c r="S180" s="763"/>
      <c r="T180" s="763"/>
      <c r="U180" s="763"/>
      <c r="V180" s="763"/>
      <c r="W180" s="763"/>
      <c r="X180" s="763"/>
      <c r="Y180" s="763"/>
      <c r="Z180" s="763"/>
      <c r="AA180" s="763"/>
      <c r="AB180" s="763"/>
      <c r="AC180" s="763"/>
      <c r="AD180" s="763"/>
      <c r="AE180" s="763"/>
      <c r="AF180" s="763"/>
      <c r="AG180" s="763"/>
      <c r="AH180" s="763"/>
      <c r="AI180" s="763"/>
      <c r="AJ180" s="764"/>
      <c r="AK180" s="361" t="str">
        <f>IF(Y25="○","○",IF(AA25="○","○",""))</f>
        <v/>
      </c>
      <c r="AL180" s="129"/>
    </row>
    <row r="181" spans="1:39">
      <c r="A181" s="129"/>
      <c r="B181" s="362" t="s">
        <v>234</v>
      </c>
      <c r="C181" s="742" t="s">
        <v>235</v>
      </c>
      <c r="D181" s="743"/>
      <c r="E181" s="743"/>
      <c r="F181" s="743"/>
      <c r="G181" s="743"/>
      <c r="H181" s="743"/>
      <c r="I181" s="743"/>
      <c r="J181" s="743"/>
      <c r="K181" s="743"/>
      <c r="L181" s="743"/>
      <c r="M181" s="743"/>
      <c r="N181" s="743"/>
      <c r="O181" s="743"/>
      <c r="P181" s="743"/>
      <c r="Q181" s="743"/>
      <c r="R181" s="743"/>
      <c r="S181" s="743"/>
      <c r="T181" s="743"/>
      <c r="U181" s="743"/>
      <c r="V181" s="743"/>
      <c r="W181" s="743"/>
      <c r="X181" s="743"/>
      <c r="Y181" s="743"/>
      <c r="Z181" s="743"/>
      <c r="AA181" s="743"/>
      <c r="AB181" s="743"/>
      <c r="AC181" s="743"/>
      <c r="AD181" s="743"/>
      <c r="AE181" s="743"/>
      <c r="AF181" s="743"/>
      <c r="AG181" s="743"/>
      <c r="AH181" s="743"/>
      <c r="AI181" s="743"/>
      <c r="AJ181" s="74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731" t="s">
        <v>236</v>
      </c>
      <c r="C183" s="731"/>
      <c r="D183" s="731"/>
      <c r="E183" s="731"/>
      <c r="F183" s="731"/>
      <c r="G183" s="731"/>
      <c r="H183" s="731"/>
      <c r="I183" s="731"/>
      <c r="J183" s="731"/>
      <c r="K183" s="731"/>
      <c r="L183" s="731"/>
      <c r="M183" s="731"/>
      <c r="N183" s="731"/>
      <c r="O183" s="731"/>
      <c r="P183" s="731"/>
      <c r="Q183" s="731"/>
      <c r="R183" s="731"/>
      <c r="S183" s="731"/>
      <c r="T183" s="731"/>
      <c r="U183" s="731"/>
      <c r="V183" s="731"/>
      <c r="W183" s="731"/>
      <c r="X183" s="731"/>
      <c r="Y183" s="731"/>
      <c r="Z183" s="731"/>
      <c r="AA183" s="731"/>
      <c r="AB183" s="731"/>
      <c r="AC183" s="731"/>
      <c r="AD183" s="731"/>
      <c r="AE183" s="731"/>
      <c r="AF183" s="731"/>
      <c r="AG183" s="731"/>
      <c r="AH183" s="731"/>
      <c r="AI183" s="731"/>
      <c r="AJ183" s="731"/>
      <c r="AK183" s="731"/>
      <c r="AL183" s="129"/>
    </row>
    <row r="184" spans="1:39" ht="13.5" customHeight="1">
      <c r="A184" s="129"/>
      <c r="B184" s="363" t="s">
        <v>231</v>
      </c>
      <c r="C184" s="739" t="s">
        <v>237</v>
      </c>
      <c r="D184" s="740"/>
      <c r="E184" s="740"/>
      <c r="F184" s="740"/>
      <c r="G184" s="740"/>
      <c r="H184" s="740"/>
      <c r="I184" s="948"/>
      <c r="J184" s="753" t="s">
        <v>238</v>
      </c>
      <c r="K184" s="753"/>
      <c r="L184" s="753"/>
      <c r="M184" s="753"/>
      <c r="N184" s="753"/>
      <c r="O184" s="753"/>
      <c r="P184" s="753"/>
      <c r="Q184" s="753"/>
      <c r="R184" s="753"/>
      <c r="S184" s="753"/>
      <c r="T184" s="753"/>
      <c r="U184" s="753"/>
      <c r="V184" s="753"/>
      <c r="W184" s="753"/>
      <c r="X184" s="753"/>
      <c r="Y184" s="753"/>
      <c r="Z184" s="753"/>
      <c r="AA184" s="753"/>
      <c r="AB184" s="753"/>
      <c r="AC184" s="753"/>
      <c r="AD184" s="753"/>
      <c r="AE184" s="753"/>
      <c r="AF184" s="753"/>
      <c r="AG184" s="753"/>
      <c r="AH184" s="753"/>
      <c r="AI184" s="753"/>
      <c r="AJ184" s="754"/>
      <c r="AK184" s="361" t="str">
        <f>AH61</f>
        <v/>
      </c>
      <c r="AL184" s="129"/>
    </row>
    <row r="185" spans="1:39" ht="27.75" customHeight="1">
      <c r="A185" s="129"/>
      <c r="B185" s="717" t="s">
        <v>234</v>
      </c>
      <c r="C185" s="753" t="s">
        <v>239</v>
      </c>
      <c r="D185" s="753"/>
      <c r="E185" s="753"/>
      <c r="F185" s="753"/>
      <c r="G185" s="753"/>
      <c r="H185" s="753"/>
      <c r="I185" s="753"/>
      <c r="J185" s="755" t="s">
        <v>240</v>
      </c>
      <c r="K185" s="755"/>
      <c r="L185" s="755"/>
      <c r="M185" s="755"/>
      <c r="N185" s="755"/>
      <c r="O185" s="755"/>
      <c r="P185" s="755"/>
      <c r="Q185" s="755"/>
      <c r="R185" s="755"/>
      <c r="S185" s="755"/>
      <c r="T185" s="755"/>
      <c r="U185" s="755"/>
      <c r="V185" s="755"/>
      <c r="W185" s="755"/>
      <c r="X185" s="755"/>
      <c r="Y185" s="755"/>
      <c r="Z185" s="755"/>
      <c r="AA185" s="755"/>
      <c r="AB185" s="755"/>
      <c r="AC185" s="755"/>
      <c r="AD185" s="755"/>
      <c r="AE185" s="755"/>
      <c r="AF185" s="755"/>
      <c r="AG185" s="755"/>
      <c r="AH185" s="755"/>
      <c r="AI185" s="755"/>
      <c r="AJ185" s="756"/>
      <c r="AK185" s="361" t="str">
        <f>AB67</f>
        <v>×</v>
      </c>
      <c r="AL185" s="129"/>
    </row>
    <row r="186" spans="1:39" ht="27" customHeight="1">
      <c r="A186" s="129"/>
      <c r="B186" s="717"/>
      <c r="C186" s="753"/>
      <c r="D186" s="753"/>
      <c r="E186" s="753"/>
      <c r="F186" s="753"/>
      <c r="G186" s="753"/>
      <c r="H186" s="753"/>
      <c r="I186" s="753"/>
      <c r="J186" s="755" t="s">
        <v>241</v>
      </c>
      <c r="K186" s="755"/>
      <c r="L186" s="755"/>
      <c r="M186" s="755"/>
      <c r="N186" s="755"/>
      <c r="O186" s="755"/>
      <c r="P186" s="755"/>
      <c r="Q186" s="755"/>
      <c r="R186" s="755"/>
      <c r="S186" s="755"/>
      <c r="T186" s="755"/>
      <c r="U186" s="755"/>
      <c r="V186" s="755"/>
      <c r="W186" s="755"/>
      <c r="X186" s="755"/>
      <c r="Y186" s="755"/>
      <c r="Z186" s="755"/>
      <c r="AA186" s="755"/>
      <c r="AB186" s="755"/>
      <c r="AC186" s="755"/>
      <c r="AD186" s="755"/>
      <c r="AE186" s="755"/>
      <c r="AF186" s="755"/>
      <c r="AG186" s="755"/>
      <c r="AH186" s="755"/>
      <c r="AI186" s="755"/>
      <c r="AJ186" s="756"/>
      <c r="AK186" s="361" t="str">
        <f>AC71</f>
        <v>○</v>
      </c>
      <c r="AL186" s="129"/>
    </row>
    <row r="187" spans="1:39">
      <c r="A187" s="129"/>
      <c r="B187" s="717"/>
      <c r="C187" s="753"/>
      <c r="D187" s="753"/>
      <c r="E187" s="753"/>
      <c r="F187" s="753"/>
      <c r="G187" s="753"/>
      <c r="H187" s="753"/>
      <c r="I187" s="753"/>
      <c r="J187" s="753" t="s">
        <v>242</v>
      </c>
      <c r="K187" s="753"/>
      <c r="L187" s="753"/>
      <c r="M187" s="753"/>
      <c r="N187" s="753"/>
      <c r="O187" s="753"/>
      <c r="P187" s="753"/>
      <c r="Q187" s="753"/>
      <c r="R187" s="753"/>
      <c r="S187" s="753"/>
      <c r="T187" s="753"/>
      <c r="U187" s="753"/>
      <c r="V187" s="753"/>
      <c r="W187" s="753"/>
      <c r="X187" s="753"/>
      <c r="Y187" s="753"/>
      <c r="Z187" s="753"/>
      <c r="AA187" s="753"/>
      <c r="AB187" s="753"/>
      <c r="AC187" s="753"/>
      <c r="AD187" s="753"/>
      <c r="AE187" s="753"/>
      <c r="AF187" s="753"/>
      <c r="AG187" s="753"/>
      <c r="AH187" s="753"/>
      <c r="AI187" s="753"/>
      <c r="AJ187" s="754"/>
      <c r="AK187" s="361" t="str">
        <f>AI74</f>
        <v/>
      </c>
      <c r="AL187" s="129"/>
    </row>
    <row r="188" spans="1:39">
      <c r="A188" s="129"/>
      <c r="B188" s="717"/>
      <c r="C188" s="753"/>
      <c r="D188" s="753"/>
      <c r="E188" s="753"/>
      <c r="F188" s="753"/>
      <c r="G188" s="753"/>
      <c r="H188" s="753"/>
      <c r="I188" s="753"/>
      <c r="J188" s="755" t="s">
        <v>243</v>
      </c>
      <c r="K188" s="755"/>
      <c r="L188" s="755"/>
      <c r="M188" s="755"/>
      <c r="N188" s="755"/>
      <c r="O188" s="755"/>
      <c r="P188" s="755"/>
      <c r="Q188" s="755"/>
      <c r="R188" s="755"/>
      <c r="S188" s="755"/>
      <c r="T188" s="755"/>
      <c r="U188" s="755"/>
      <c r="V188" s="755"/>
      <c r="W188" s="755"/>
      <c r="X188" s="755"/>
      <c r="Y188" s="755"/>
      <c r="Z188" s="755"/>
      <c r="AA188" s="755"/>
      <c r="AB188" s="755"/>
      <c r="AC188" s="755"/>
      <c r="AD188" s="755"/>
      <c r="AE188" s="755"/>
      <c r="AF188" s="755"/>
      <c r="AG188" s="755"/>
      <c r="AH188" s="755"/>
      <c r="AI188" s="755"/>
      <c r="AJ188" s="756"/>
      <c r="AK188" s="361" t="str">
        <f>AI78</f>
        <v/>
      </c>
      <c r="AL188" s="129"/>
    </row>
    <row r="189" spans="1:39" ht="25.5" customHeight="1">
      <c r="A189" s="129"/>
      <c r="B189" s="717" t="s">
        <v>244</v>
      </c>
      <c r="C189" s="704" t="s">
        <v>245</v>
      </c>
      <c r="D189" s="704"/>
      <c r="E189" s="704"/>
      <c r="F189" s="704"/>
      <c r="G189" s="704"/>
      <c r="H189" s="704"/>
      <c r="I189" s="704"/>
      <c r="J189" s="705" t="s">
        <v>246</v>
      </c>
      <c r="K189" s="705"/>
      <c r="L189" s="705"/>
      <c r="M189" s="705"/>
      <c r="N189" s="705"/>
      <c r="O189" s="705"/>
      <c r="P189" s="705"/>
      <c r="Q189" s="705"/>
      <c r="R189" s="705"/>
      <c r="S189" s="705"/>
      <c r="T189" s="705"/>
      <c r="U189" s="705"/>
      <c r="V189" s="705"/>
      <c r="W189" s="705"/>
      <c r="X189" s="705"/>
      <c r="Y189" s="705"/>
      <c r="Z189" s="705"/>
      <c r="AA189" s="705"/>
      <c r="AB189" s="705"/>
      <c r="AC189" s="705"/>
      <c r="AD189" s="705"/>
      <c r="AE189" s="705"/>
      <c r="AF189" s="705"/>
      <c r="AG189" s="705"/>
      <c r="AH189" s="705"/>
      <c r="AI189" s="705"/>
      <c r="AJ189" s="706"/>
      <c r="AK189" s="361" t="str">
        <f>IF(AM82=TRUE,"",IF(AI84="該当",IF(AND(T89="○",T95="○"),"○","×"),""))</f>
        <v/>
      </c>
      <c r="AL189" s="129"/>
      <c r="AM189" s="292"/>
    </row>
    <row r="190" spans="1:39" ht="25.5" customHeight="1">
      <c r="A190" s="129"/>
      <c r="B190" s="717"/>
      <c r="C190" s="704"/>
      <c r="D190" s="704"/>
      <c r="E190" s="704"/>
      <c r="F190" s="704"/>
      <c r="G190" s="704"/>
      <c r="H190" s="704"/>
      <c r="I190" s="704"/>
      <c r="J190" s="705" t="s">
        <v>247</v>
      </c>
      <c r="K190" s="705"/>
      <c r="L190" s="705"/>
      <c r="M190" s="705"/>
      <c r="N190" s="705"/>
      <c r="O190" s="705"/>
      <c r="P190" s="705"/>
      <c r="Q190" s="705"/>
      <c r="R190" s="705"/>
      <c r="S190" s="705"/>
      <c r="T190" s="705"/>
      <c r="U190" s="705"/>
      <c r="V190" s="705"/>
      <c r="W190" s="705"/>
      <c r="X190" s="705"/>
      <c r="Y190" s="705"/>
      <c r="Z190" s="705"/>
      <c r="AA190" s="705"/>
      <c r="AB190" s="705"/>
      <c r="AC190" s="705"/>
      <c r="AD190" s="705"/>
      <c r="AE190" s="705"/>
      <c r="AF190" s="705"/>
      <c r="AG190" s="705"/>
      <c r="AH190" s="705"/>
      <c r="AI190" s="705"/>
      <c r="AJ190" s="706"/>
      <c r="AK190" s="361" t="str">
        <f>IF(AM82=TRUE,"",IF(AI86="該当",IF(OR(T89="○",T95="○"),"○","×"),""))</f>
        <v>×</v>
      </c>
      <c r="AL190" s="129"/>
    </row>
    <row r="191" spans="1:39" ht="15" customHeight="1">
      <c r="A191" s="129"/>
      <c r="B191" s="364" t="s">
        <v>248</v>
      </c>
      <c r="C191" s="704" t="s">
        <v>249</v>
      </c>
      <c r="D191" s="704"/>
      <c r="E191" s="704"/>
      <c r="F191" s="704"/>
      <c r="G191" s="704"/>
      <c r="H191" s="704"/>
      <c r="I191" s="704"/>
      <c r="J191" s="705" t="s">
        <v>250</v>
      </c>
      <c r="K191" s="705"/>
      <c r="L191" s="705"/>
      <c r="M191" s="705"/>
      <c r="N191" s="705"/>
      <c r="O191" s="705"/>
      <c r="P191" s="705"/>
      <c r="Q191" s="705"/>
      <c r="R191" s="705"/>
      <c r="S191" s="705"/>
      <c r="T191" s="705"/>
      <c r="U191" s="705"/>
      <c r="V191" s="705"/>
      <c r="W191" s="705"/>
      <c r="X191" s="705"/>
      <c r="Y191" s="705"/>
      <c r="Z191" s="705"/>
      <c r="AA191" s="705"/>
      <c r="AB191" s="705"/>
      <c r="AC191" s="705"/>
      <c r="AD191" s="705"/>
      <c r="AE191" s="705"/>
      <c r="AF191" s="705"/>
      <c r="AG191" s="705"/>
      <c r="AH191" s="705"/>
      <c r="AI191" s="705"/>
      <c r="AJ191" s="706"/>
      <c r="AK191" s="361" t="str">
        <f>S107</f>
        <v/>
      </c>
      <c r="AL191" s="129"/>
    </row>
    <row r="192" spans="1:39" ht="37.5" customHeight="1">
      <c r="A192" s="129"/>
      <c r="B192" s="364" t="s">
        <v>251</v>
      </c>
      <c r="C192" s="704" t="s">
        <v>252</v>
      </c>
      <c r="D192" s="704"/>
      <c r="E192" s="704"/>
      <c r="F192" s="704"/>
      <c r="G192" s="704"/>
      <c r="H192" s="704"/>
      <c r="I192" s="704"/>
      <c r="J192" s="705" t="s">
        <v>253</v>
      </c>
      <c r="K192" s="705"/>
      <c r="L192" s="705"/>
      <c r="M192" s="705"/>
      <c r="N192" s="705"/>
      <c r="O192" s="705"/>
      <c r="P192" s="705"/>
      <c r="Q192" s="705"/>
      <c r="R192" s="705"/>
      <c r="S192" s="705"/>
      <c r="T192" s="705"/>
      <c r="U192" s="705"/>
      <c r="V192" s="705"/>
      <c r="W192" s="705"/>
      <c r="X192" s="705"/>
      <c r="Y192" s="705"/>
      <c r="Z192" s="705"/>
      <c r="AA192" s="705"/>
      <c r="AB192" s="705"/>
      <c r="AC192" s="705"/>
      <c r="AD192" s="705"/>
      <c r="AE192" s="705"/>
      <c r="AF192" s="705"/>
      <c r="AG192" s="705"/>
      <c r="AH192" s="705"/>
      <c r="AI192" s="705"/>
      <c r="AJ192" s="706"/>
      <c r="AK192" s="361" t="str">
        <f>IF(OR(AND(S117&lt;&gt;"×",S118&lt;&gt;"×",S119&lt;&gt;"×"),AK121="○"),"○","×")</f>
        <v>○</v>
      </c>
      <c r="AL192" s="129"/>
    </row>
    <row r="193" spans="1:38">
      <c r="A193" s="129"/>
      <c r="B193" s="365" t="s">
        <v>254</v>
      </c>
      <c r="C193" s="750" t="s">
        <v>255</v>
      </c>
      <c r="D193" s="750"/>
      <c r="E193" s="750"/>
      <c r="F193" s="750"/>
      <c r="G193" s="750"/>
      <c r="H193" s="750"/>
      <c r="I193" s="750"/>
      <c r="J193" s="750" t="s">
        <v>256</v>
      </c>
      <c r="K193" s="750"/>
      <c r="L193" s="750"/>
      <c r="M193" s="750"/>
      <c r="N193" s="750"/>
      <c r="O193" s="750"/>
      <c r="P193" s="750"/>
      <c r="Q193" s="750"/>
      <c r="R193" s="750"/>
      <c r="S193" s="750"/>
      <c r="T193" s="750"/>
      <c r="U193" s="750"/>
      <c r="V193" s="750"/>
      <c r="W193" s="750"/>
      <c r="X193" s="750"/>
      <c r="Y193" s="750"/>
      <c r="Z193" s="750"/>
      <c r="AA193" s="750"/>
      <c r="AB193" s="750"/>
      <c r="AC193" s="750"/>
      <c r="AD193" s="750"/>
      <c r="AE193" s="750"/>
      <c r="AF193" s="750"/>
      <c r="AG193" s="750"/>
      <c r="AH193" s="750"/>
      <c r="AI193" s="750"/>
      <c r="AJ193" s="75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9" priority="65">
      <formula>$Q$46=""</formula>
    </cfRule>
  </conditionalFormatting>
  <conditionalFormatting sqref="B84:AK84">
    <cfRule type="expression" dxfId="68" priority="62">
      <formula>$AI$84=""</formula>
    </cfRule>
  </conditionalFormatting>
  <conditionalFormatting sqref="B86:AK86">
    <cfRule type="expression" dxfId="67" priority="60">
      <formula>$AI$86=""</formula>
    </cfRule>
  </conditionalFormatting>
  <conditionalFormatting sqref="B107:AK112">
    <cfRule type="expression" dxfId="66" priority="59">
      <formula>$AM$106="記入不要"</formula>
    </cfRule>
  </conditionalFormatting>
  <conditionalFormatting sqref="S117">
    <cfRule type="expression" dxfId="65" priority="57">
      <formula>$S$117="○"</formula>
    </cfRule>
  </conditionalFormatting>
  <conditionalFormatting sqref="S118">
    <cfRule type="expression" dxfId="64" priority="56">
      <formula>$S$118="○"</formula>
    </cfRule>
  </conditionalFormatting>
  <conditionalFormatting sqref="S119">
    <cfRule type="expression" dxfId="63" priority="55">
      <formula>$S$119="○"</formula>
    </cfRule>
  </conditionalFormatting>
  <conditionalFormatting sqref="B129:AK130">
    <cfRule type="expression" dxfId="62" priority="50">
      <formula>$AI$129=""</formula>
    </cfRule>
  </conditionalFormatting>
  <conditionalFormatting sqref="B132:AK133">
    <cfRule type="expression" dxfId="61" priority="49">
      <formula>$AI$132=""</formula>
    </cfRule>
  </conditionalFormatting>
  <conditionalFormatting sqref="B84:AK101">
    <cfRule type="expression" dxfId="60" priority="48">
      <formula>$AM$82=TRUE</formula>
    </cfRule>
  </conditionalFormatting>
  <conditionalFormatting sqref="B105:AK112">
    <cfRule type="expression" dxfId="59" priority="47">
      <formula>$AM$103=TRUE</formula>
    </cfRule>
  </conditionalFormatting>
  <conditionalFormatting sqref="B27:Z27">
    <cfRule type="expression" dxfId="58" priority="44">
      <formula>$Y$25="○"</formula>
    </cfRule>
  </conditionalFormatting>
  <conditionalFormatting sqref="Z25:Z26">
    <cfRule type="expression" dxfId="57" priority="41">
      <formula>$Y$25="○"</formula>
    </cfRule>
  </conditionalFormatting>
  <conditionalFormatting sqref="Y25:Y26">
    <cfRule type="expression" dxfId="56" priority="40">
      <formula>$Y$25="○"</formula>
    </cfRule>
  </conditionalFormatting>
  <conditionalFormatting sqref="AA25">
    <cfRule type="expression" dxfId="55" priority="39">
      <formula>$Y$25="○"</formula>
    </cfRule>
  </conditionalFormatting>
  <conditionalFormatting sqref="AB25:AB28">
    <cfRule type="expression" dxfId="54" priority="38">
      <formula>$Y$25="○"</formula>
    </cfRule>
  </conditionalFormatting>
  <conditionalFormatting sqref="AM98:BA98">
    <cfRule type="expression" dxfId="53" priority="32">
      <formula>OR(AND($AM$95=FALSE,$J$98=""),AND($AN$95=TRUE,$J$98&lt;&gt;""))</formula>
    </cfRule>
  </conditionalFormatting>
  <conditionalFormatting sqref="AM100:BA100">
    <cfRule type="expression" dxfId="52" priority="31">
      <formula>OR(AND($AO$95=FALSE,$J$100=""),AND($AO$95=TRUE,$J$100&lt;&gt;""))</formula>
    </cfRule>
  </conditionalFormatting>
  <conditionalFormatting sqref="AM21:BA21">
    <cfRule type="expression" dxfId="51" priority="21">
      <formula>$Y$21="○"</formula>
    </cfRule>
  </conditionalFormatting>
  <conditionalFormatting sqref="AM28:BA28">
    <cfRule type="expression" dxfId="50" priority="4">
      <formula>OR($AK$28&lt;&gt;"×")</formula>
    </cfRule>
  </conditionalFormatting>
  <conditionalFormatting sqref="B28:Z28">
    <cfRule type="expression" dxfId="49" priority="19">
      <formula>$Y$25="○"</formula>
    </cfRule>
  </conditionalFormatting>
  <conditionalFormatting sqref="AM74:BA75">
    <cfRule type="expression" dxfId="48" priority="18">
      <formula>OR($U$71=0,$U$73=0,$AI$74="○")</formula>
    </cfRule>
  </conditionalFormatting>
  <conditionalFormatting sqref="AM78:BA79">
    <cfRule type="expression" dxfId="47" priority="17">
      <formula>OR($U$71=0,$U$77=0,$AI$78="○")</formula>
    </cfRule>
  </conditionalFormatting>
  <conditionalFormatting sqref="B121:AK126">
    <cfRule type="expression" dxfId="46" priority="84">
      <formula>$AM$117&lt;&gt;"×"</formula>
    </cfRule>
  </conditionalFormatting>
  <conditionalFormatting sqref="AM36:BA40">
    <cfRule type="expression" dxfId="45" priority="16">
      <formula>$Y$36="○"</formula>
    </cfRule>
  </conditionalFormatting>
  <conditionalFormatting sqref="AN135:BA135">
    <cfRule type="expression" dxfId="44" priority="85">
      <formula>OR($AI$129="",AND($AI$129="該当",COUNTIF($AM$136:$AM$159,TRUE)&gt;=1))</formula>
    </cfRule>
  </conditionalFormatting>
  <conditionalFormatting sqref="AN137:BA138">
    <cfRule type="expression" dxfId="43" priority="86">
      <formula>OR($AI$132="",AND($AI$132="該当",COUNTIF($AM$136:$AM$139,TRUE)&gt;=1))</formula>
    </cfRule>
  </conditionalFormatting>
  <conditionalFormatting sqref="AN141:BA142">
    <cfRule type="expression" dxfId="42" priority="87">
      <formula>OR($AI$132="",AND($AI$132="該当",COUNTIF($AM$140:$AM$143,TRUE)&gt;=1))</formula>
    </cfRule>
  </conditionalFormatting>
  <conditionalFormatting sqref="AN145:BA146">
    <cfRule type="expression" dxfId="41" priority="88">
      <formula>OR($AI$132="",AND($AI$132="該当",COUNTIF($AM$144:$AM$147,TRUE)&gt;=1))</formula>
    </cfRule>
  </conditionalFormatting>
  <conditionalFormatting sqref="AN149:BA150">
    <cfRule type="expression" dxfId="40" priority="89">
      <formula>OR($AI$132="",AND($AI$132="該当",COUNTIF($AM$148:$AM$151,TRUE)&gt;=1))</formula>
    </cfRule>
  </conditionalFormatting>
  <conditionalFormatting sqref="AN153:BA154">
    <cfRule type="expression" dxfId="39" priority="90">
      <formula>OR($AI$132="",AND($AI$132="該当",COUNTIF($AM$152:$AM$155,TRUE)&gt;=1))</formula>
    </cfRule>
  </conditionalFormatting>
  <conditionalFormatting sqref="AN157:BA158">
    <cfRule type="expression" dxfId="38" priority="91">
      <formula>OR($AI$132="",AND($AI$132="該当",COUNTIF($AM$156:$AM$159,TRUE)&gt;=1))</formula>
    </cfRule>
  </conditionalFormatting>
  <conditionalFormatting sqref="AM20:BA20">
    <cfRule type="expression" dxfId="37" priority="15">
      <formula>$Y$20&lt;&gt;"×"</formula>
    </cfRule>
  </conditionalFormatting>
  <conditionalFormatting sqref="X20:Y20">
    <cfRule type="expression" dxfId="36" priority="13">
      <formula>$Y$20&lt;&gt;"×"</formula>
    </cfRule>
  </conditionalFormatting>
  <conditionalFormatting sqref="AM20:BA21">
    <cfRule type="expression" dxfId="35" priority="12">
      <formula>AND($Y$20&lt;&gt;"×",$Y$21="○")</formula>
    </cfRule>
  </conditionalFormatting>
  <conditionalFormatting sqref="AM60:BA60">
    <cfRule type="expression" dxfId="34" priority="10">
      <formula>$AH$60&lt;&gt;"×"</formula>
    </cfRule>
  </conditionalFormatting>
  <conditionalFormatting sqref="AM60:BA61">
    <cfRule type="expression" dxfId="33" priority="9">
      <formula>AND($AH$60&lt;&gt;"×",$AH$61&lt;&gt;"×")</formula>
    </cfRule>
  </conditionalFormatting>
  <conditionalFormatting sqref="AM61:BA61">
    <cfRule type="expression" dxfId="32" priority="11">
      <formula>$AH$61&lt;&gt;"×"</formula>
    </cfRule>
  </conditionalFormatting>
  <conditionalFormatting sqref="AN126:BA126">
    <cfRule type="expression" dxfId="31" priority="8">
      <formula>OR(AND($AM$126=FALSE),AND($AM$126=TRUE,$F$126&lt;&gt;""))</formula>
    </cfRule>
  </conditionalFormatting>
  <conditionalFormatting sqref="AM67:BA68">
    <cfRule type="expression" dxfId="30" priority="7">
      <formula>$AB$67&lt;&gt;"×"</formula>
    </cfRule>
  </conditionalFormatting>
  <conditionalFormatting sqref="AM121:BA121">
    <cfRule type="expression" dxfId="29" priority="6">
      <formula>OR($AM$117&lt;&gt;"×",$AK$121="○")</formula>
    </cfRule>
  </conditionalFormatting>
  <conditionalFormatting sqref="AK28">
    <cfRule type="expression" dxfId="28" priority="5">
      <formula>$AM$82=TRUE</formula>
    </cfRule>
  </conditionalFormatting>
  <conditionalFormatting sqref="AM27:BA27">
    <cfRule type="expression" dxfId="27" priority="20">
      <formula>OR($Y$25="○",$AA$25="○")</formula>
    </cfRule>
  </conditionalFormatting>
  <conditionalFormatting sqref="AM27:BA28">
    <cfRule type="expression" dxfId="26" priority="3">
      <formula>AND(OR($Y$25="○",$AA$25="○"),$AK$28&lt;&gt;"×")</formula>
    </cfRule>
  </conditionalFormatting>
  <conditionalFormatting sqref="AK179:AK181">
    <cfRule type="expression" dxfId="25" priority="2">
      <formula>AK179=""</formula>
    </cfRule>
  </conditionalFormatting>
  <conditionalFormatting sqref="AK184:AK193">
    <cfRule type="expression" dxfId="24"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M12" sqref="M12:M15"/>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1039" t="str">
        <f>IF(基本情報入力シート!C32="","",基本情報入力シート!C32)</f>
        <v>長野県</v>
      </c>
      <c r="AC1" s="103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1043" t="s">
        <v>11</v>
      </c>
      <c r="B3" s="1043"/>
      <c r="C3" s="1043"/>
      <c r="D3" s="1043"/>
      <c r="E3" s="1044"/>
      <c r="F3" s="1077" t="str">
        <f>IF(基本情報入力シート!M37="","",基本情報入力シート!M37)</f>
        <v/>
      </c>
      <c r="G3" s="1078"/>
      <c r="H3" s="1078"/>
      <c r="I3" s="1078"/>
      <c r="J3" s="1078"/>
      <c r="K3" s="1078"/>
      <c r="L3" s="1078"/>
      <c r="M3" s="107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1029" t="s">
        <v>258</v>
      </c>
      <c r="C5" s="1029"/>
      <c r="D5" s="1029"/>
      <c r="E5" s="1029"/>
      <c r="F5" s="1029"/>
      <c r="G5" s="1029"/>
      <c r="H5" s="1029"/>
      <c r="I5" s="1029"/>
      <c r="J5" s="1029"/>
      <c r="K5" s="1029"/>
      <c r="L5" s="1029"/>
      <c r="M5" s="1030"/>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1029" t="s">
        <v>259</v>
      </c>
      <c r="C6" s="1029"/>
      <c r="D6" s="1029"/>
      <c r="E6" s="1029"/>
      <c r="F6" s="1029"/>
      <c r="G6" s="1029"/>
      <c r="H6" s="1029"/>
      <c r="I6" s="1029"/>
      <c r="J6" s="1029"/>
      <c r="K6" s="1029"/>
      <c r="L6" s="1029"/>
      <c r="M6" s="1030"/>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1068" t="s">
        <v>260</v>
      </c>
      <c r="C7" s="1068"/>
      <c r="D7" s="1045"/>
      <c r="E7" s="1045"/>
      <c r="F7" s="1045"/>
      <c r="G7" s="1045"/>
      <c r="H7" s="1045"/>
      <c r="I7" s="1045"/>
      <c r="J7" s="1045"/>
      <c r="K7" s="1045"/>
      <c r="L7" s="1045"/>
      <c r="M7" s="1046"/>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1047"/>
      <c r="C8" s="1048"/>
      <c r="D8" s="1045" t="s">
        <v>262</v>
      </c>
      <c r="E8" s="1045"/>
      <c r="F8" s="1045"/>
      <c r="G8" s="1045"/>
      <c r="H8" s="1045"/>
      <c r="I8" s="1045"/>
      <c r="J8" s="1045"/>
      <c r="K8" s="1045"/>
      <c r="L8" s="1045"/>
      <c r="M8" s="1046"/>
      <c r="N8" s="402">
        <f>IFERROR(SUMIFS(AB:AB,Q:Q,"ベア加算なし",Z:Z,"ベア加算"),"")</f>
        <v>0</v>
      </c>
      <c r="O8" s="399" t="s">
        <v>48</v>
      </c>
      <c r="P8" s="130"/>
      <c r="Q8" s="130"/>
      <c r="R8" s="1036" t="s">
        <v>263</v>
      </c>
      <c r="S8" s="1036" t="s">
        <v>264</v>
      </c>
      <c r="T8" s="1036"/>
      <c r="U8" s="1037"/>
      <c r="V8" s="403">
        <f>SUM(W$16:W$115)</f>
        <v>0</v>
      </c>
      <c r="W8" s="1034" t="str">
        <f>IF(AE7="特定加算なし","",IF(V8&gt;=V9,"○","×"))</f>
        <v/>
      </c>
      <c r="X8" s="1032" t="s">
        <v>265</v>
      </c>
      <c r="Y8" s="1033"/>
      <c r="Z8" s="1033"/>
      <c r="AA8" s="1033"/>
      <c r="AB8" s="1033"/>
      <c r="AG8" s="395"/>
    </row>
    <row r="9" spans="1:33" ht="25.5" customHeight="1" thickBot="1">
      <c r="A9" s="130"/>
      <c r="B9" s="1046" t="s">
        <v>266</v>
      </c>
      <c r="C9" s="1069"/>
      <c r="D9" s="1069"/>
      <c r="E9" s="1069"/>
      <c r="F9" s="1069"/>
      <c r="G9" s="1069"/>
      <c r="H9" s="1069"/>
      <c r="I9" s="1069"/>
      <c r="J9" s="1069"/>
      <c r="K9" s="1069"/>
      <c r="L9" s="1069"/>
      <c r="M9" s="1070"/>
      <c r="N9" s="404">
        <f>IFERROR(SUM(AB$16:AB$115,T$16:T$115,X$16:Y$115),"")</f>
        <v>0</v>
      </c>
      <c r="O9" s="399" t="s">
        <v>48</v>
      </c>
      <c r="P9" s="130"/>
      <c r="Q9" s="130"/>
      <c r="R9" s="1036"/>
      <c r="S9" s="1036" t="s">
        <v>267</v>
      </c>
      <c r="T9" s="1036"/>
      <c r="U9" s="1037"/>
      <c r="V9" s="405">
        <f>SUM(AD$16:AD$115)</f>
        <v>0</v>
      </c>
      <c r="W9" s="1035"/>
      <c r="X9" s="1032"/>
      <c r="Y9" s="1033"/>
      <c r="Z9" s="1033"/>
      <c r="AA9" s="1033"/>
      <c r="AB9" s="1033"/>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1031" t="s">
        <v>268</v>
      </c>
      <c r="C11" s="1031"/>
      <c r="D11" s="1031"/>
      <c r="E11" s="1031"/>
      <c r="F11" s="1031"/>
      <c r="G11" s="1031"/>
      <c r="H11" s="1031"/>
      <c r="I11" s="1031"/>
      <c r="J11" s="1031"/>
      <c r="K11" s="1031"/>
      <c r="L11" s="1031"/>
      <c r="M11" s="1031"/>
      <c r="N11" s="1031"/>
      <c r="O11" s="1031"/>
      <c r="P11" s="1031"/>
      <c r="Q11" s="1031"/>
      <c r="R11" s="1031"/>
      <c r="S11" s="1031"/>
      <c r="T11" s="1031"/>
      <c r="U11" s="1031"/>
      <c r="V11" s="1031"/>
      <c r="W11" s="1031"/>
      <c r="X11" s="1031"/>
      <c r="Y11" s="407"/>
      <c r="Z11" s="407"/>
      <c r="AA11" s="407"/>
      <c r="AB11" s="407"/>
      <c r="AC11" s="407"/>
    </row>
    <row r="12" spans="1:33" ht="24" customHeight="1" thickBot="1">
      <c r="A12" s="1056"/>
      <c r="B12" s="1059" t="s">
        <v>269</v>
      </c>
      <c r="C12" s="1060"/>
      <c r="D12" s="1060"/>
      <c r="E12" s="1060"/>
      <c r="F12" s="1060"/>
      <c r="G12" s="1060"/>
      <c r="H12" s="1060"/>
      <c r="I12" s="1061"/>
      <c r="J12" s="1049" t="s">
        <v>270</v>
      </c>
      <c r="K12" s="1071" t="s">
        <v>271</v>
      </c>
      <c r="L12" s="1072"/>
      <c r="M12" s="1050" t="s">
        <v>272</v>
      </c>
      <c r="N12" s="1053" t="s">
        <v>34</v>
      </c>
      <c r="O12" s="1023" t="s">
        <v>273</v>
      </c>
      <c r="P12" s="1024"/>
      <c r="Q12" s="1025"/>
      <c r="R12" s="1003" t="s">
        <v>274</v>
      </c>
      <c r="S12" s="1004"/>
      <c r="T12" s="1004"/>
      <c r="U12" s="1004"/>
      <c r="V12" s="1004"/>
      <c r="W12" s="1004"/>
      <c r="X12" s="1004"/>
      <c r="Y12" s="1004"/>
      <c r="Z12" s="1004"/>
      <c r="AA12" s="1004"/>
      <c r="AB12" s="1004"/>
      <c r="AC12" s="1005"/>
      <c r="AD12" s="1080" t="s">
        <v>275</v>
      </c>
      <c r="AE12" s="1038" t="s">
        <v>276</v>
      </c>
      <c r="AF12" s="1038" t="s">
        <v>277</v>
      </c>
      <c r="AG12" s="1038" t="s">
        <v>278</v>
      </c>
    </row>
    <row r="13" spans="1:33" ht="21.75" customHeight="1">
      <c r="A13" s="1057"/>
      <c r="B13" s="1062"/>
      <c r="C13" s="1063"/>
      <c r="D13" s="1063"/>
      <c r="E13" s="1063"/>
      <c r="F13" s="1063"/>
      <c r="G13" s="1063"/>
      <c r="H13" s="1063"/>
      <c r="I13" s="1064"/>
      <c r="J13" s="1027"/>
      <c r="K13" s="1073"/>
      <c r="L13" s="1074"/>
      <c r="M13" s="1051"/>
      <c r="N13" s="1054"/>
      <c r="O13" s="1026" t="s">
        <v>279</v>
      </c>
      <c r="P13" s="1027" t="s">
        <v>280</v>
      </c>
      <c r="Q13" s="1028" t="s">
        <v>281</v>
      </c>
      <c r="R13" s="1010" t="s">
        <v>282</v>
      </c>
      <c r="S13" s="1011"/>
      <c r="T13" s="1011"/>
      <c r="U13" s="1018" t="s">
        <v>283</v>
      </c>
      <c r="V13" s="1019"/>
      <c r="W13" s="1019"/>
      <c r="X13" s="1019"/>
      <c r="Y13" s="1020"/>
      <c r="Z13" s="1040" t="s">
        <v>281</v>
      </c>
      <c r="AA13" s="1041"/>
      <c r="AB13" s="1041"/>
      <c r="AC13" s="1042"/>
      <c r="AD13" s="1080"/>
      <c r="AE13" s="1038"/>
      <c r="AF13" s="1038"/>
      <c r="AG13" s="1038"/>
    </row>
    <row r="14" spans="1:33" ht="51" customHeight="1">
      <c r="A14" s="1057"/>
      <c r="B14" s="1062"/>
      <c r="C14" s="1063"/>
      <c r="D14" s="1063"/>
      <c r="E14" s="1063"/>
      <c r="F14" s="1063"/>
      <c r="G14" s="1063"/>
      <c r="H14" s="1063"/>
      <c r="I14" s="1064"/>
      <c r="J14" s="1027"/>
      <c r="K14" s="1075"/>
      <c r="L14" s="1076"/>
      <c r="M14" s="1051"/>
      <c r="N14" s="1054"/>
      <c r="O14" s="1026"/>
      <c r="P14" s="1027"/>
      <c r="Q14" s="1028"/>
      <c r="R14" s="1008" t="s">
        <v>284</v>
      </c>
      <c r="S14" s="1006" t="s">
        <v>285</v>
      </c>
      <c r="T14" s="1012" t="s">
        <v>286</v>
      </c>
      <c r="U14" s="1008" t="s">
        <v>284</v>
      </c>
      <c r="V14" s="1006" t="s">
        <v>285</v>
      </c>
      <c r="W14" s="408" t="s">
        <v>252</v>
      </c>
      <c r="X14" s="1012" t="s">
        <v>286</v>
      </c>
      <c r="Y14" s="1021"/>
      <c r="Z14" s="1008" t="s">
        <v>284</v>
      </c>
      <c r="AA14" s="1006" t="s">
        <v>285</v>
      </c>
      <c r="AB14" s="1014" t="s">
        <v>286</v>
      </c>
      <c r="AC14" s="1016" t="s">
        <v>287</v>
      </c>
      <c r="AD14" s="1080"/>
      <c r="AE14" s="1038"/>
      <c r="AF14" s="1038"/>
      <c r="AG14" s="1038"/>
    </row>
    <row r="15" spans="1:33" ht="72" customHeight="1" thickBot="1">
      <c r="A15" s="1058"/>
      <c r="B15" s="1065"/>
      <c r="C15" s="1066"/>
      <c r="D15" s="1066"/>
      <c r="E15" s="1066"/>
      <c r="F15" s="1066"/>
      <c r="G15" s="1066"/>
      <c r="H15" s="1066"/>
      <c r="I15" s="1067"/>
      <c r="J15" s="1007"/>
      <c r="K15" s="409" t="s">
        <v>35</v>
      </c>
      <c r="L15" s="409" t="s">
        <v>36</v>
      </c>
      <c r="M15" s="1052"/>
      <c r="N15" s="1055"/>
      <c r="O15" s="1009"/>
      <c r="P15" s="1007"/>
      <c r="Q15" s="1017"/>
      <c r="R15" s="1009"/>
      <c r="S15" s="1007"/>
      <c r="T15" s="1013"/>
      <c r="U15" s="1009"/>
      <c r="V15" s="1007"/>
      <c r="W15" s="410" t="s">
        <v>288</v>
      </c>
      <c r="X15" s="1013"/>
      <c r="Y15" s="1022"/>
      <c r="Z15" s="1009"/>
      <c r="AA15" s="1007"/>
      <c r="AB15" s="1015"/>
      <c r="AC15" s="1017"/>
      <c r="AD15" s="411" t="s">
        <v>263</v>
      </c>
      <c r="AE15" s="1038"/>
      <c r="AF15" s="1038"/>
      <c r="AG15" s="1038"/>
    </row>
    <row r="16" spans="1:33" s="420" customFormat="1" ht="24.9" customHeight="1">
      <c r="A16" s="412" t="s">
        <v>289</v>
      </c>
      <c r="B16" s="1000" t="str">
        <f>IF(基本情報入力シート!C53="","",基本情報入力シート!C53)</f>
        <v/>
      </c>
      <c r="C16" s="1001"/>
      <c r="D16" s="1001"/>
      <c r="E16" s="1001"/>
      <c r="F16" s="1001"/>
      <c r="G16" s="1001"/>
      <c r="H16" s="1001"/>
      <c r="I16" s="1002"/>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93" t="str">
        <f>IF(基本情報入力シート!C54="","",基本情報入力シート!C54)</f>
        <v/>
      </c>
      <c r="C17" s="994"/>
      <c r="D17" s="994"/>
      <c r="E17" s="994"/>
      <c r="F17" s="994"/>
      <c r="G17" s="994"/>
      <c r="H17" s="994"/>
      <c r="I17" s="995"/>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93" t="str">
        <f>IF(基本情報入力シート!C55="","",基本情報入力シート!C55)</f>
        <v/>
      </c>
      <c r="C18" s="994"/>
      <c r="D18" s="994"/>
      <c r="E18" s="994"/>
      <c r="F18" s="994"/>
      <c r="G18" s="994"/>
      <c r="H18" s="994"/>
      <c r="I18" s="995"/>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93" t="str">
        <f>IF(基本情報入力シート!C56="","",基本情報入力シート!C56)</f>
        <v/>
      </c>
      <c r="C19" s="994"/>
      <c r="D19" s="994"/>
      <c r="E19" s="994"/>
      <c r="F19" s="994"/>
      <c r="G19" s="994"/>
      <c r="H19" s="994"/>
      <c r="I19" s="995"/>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93" t="str">
        <f>IF(基本情報入力シート!C57="","",基本情報入力シート!C57)</f>
        <v/>
      </c>
      <c r="C20" s="994"/>
      <c r="D20" s="994"/>
      <c r="E20" s="994"/>
      <c r="F20" s="994"/>
      <c r="G20" s="994"/>
      <c r="H20" s="994"/>
      <c r="I20" s="995"/>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93" t="str">
        <f>IF(基本情報入力シート!C58="","",基本情報入力シート!C58)</f>
        <v/>
      </c>
      <c r="C21" s="994"/>
      <c r="D21" s="994"/>
      <c r="E21" s="994"/>
      <c r="F21" s="994"/>
      <c r="G21" s="994"/>
      <c r="H21" s="994"/>
      <c r="I21" s="995"/>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93" t="str">
        <f>IF(基本情報入力シート!C59="","",基本情報入力シート!C59)</f>
        <v/>
      </c>
      <c r="C22" s="994"/>
      <c r="D22" s="994"/>
      <c r="E22" s="994"/>
      <c r="F22" s="994"/>
      <c r="G22" s="994"/>
      <c r="H22" s="994"/>
      <c r="I22" s="995"/>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93" t="str">
        <f>IF(基本情報入力シート!C60="","",基本情報入力シート!C60)</f>
        <v/>
      </c>
      <c r="C23" s="994"/>
      <c r="D23" s="994"/>
      <c r="E23" s="994"/>
      <c r="F23" s="994"/>
      <c r="G23" s="994"/>
      <c r="H23" s="994"/>
      <c r="I23" s="995"/>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93" t="str">
        <f>IF(基本情報入力シート!C61="","",基本情報入力シート!C61)</f>
        <v/>
      </c>
      <c r="C24" s="994"/>
      <c r="D24" s="994"/>
      <c r="E24" s="994"/>
      <c r="F24" s="994"/>
      <c r="G24" s="994"/>
      <c r="H24" s="994"/>
      <c r="I24" s="995"/>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93" t="str">
        <f>IF(基本情報入力シート!C62="","",基本情報入力シート!C62)</f>
        <v/>
      </c>
      <c r="C25" s="994"/>
      <c r="D25" s="994"/>
      <c r="E25" s="994"/>
      <c r="F25" s="994"/>
      <c r="G25" s="994"/>
      <c r="H25" s="994"/>
      <c r="I25" s="995"/>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93" t="str">
        <f>IF(基本情報入力シート!C63="","",基本情報入力シート!C63)</f>
        <v/>
      </c>
      <c r="C26" s="994"/>
      <c r="D26" s="994"/>
      <c r="E26" s="994"/>
      <c r="F26" s="994"/>
      <c r="G26" s="994"/>
      <c r="H26" s="994"/>
      <c r="I26" s="995"/>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93" t="str">
        <f>IF(基本情報入力シート!C64="","",基本情報入力シート!C64)</f>
        <v/>
      </c>
      <c r="C27" s="994"/>
      <c r="D27" s="994"/>
      <c r="E27" s="994"/>
      <c r="F27" s="994"/>
      <c r="G27" s="994"/>
      <c r="H27" s="994"/>
      <c r="I27" s="995"/>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93" t="str">
        <f>IF(基本情報入力シート!C65="","",基本情報入力シート!C65)</f>
        <v/>
      </c>
      <c r="C28" s="994"/>
      <c r="D28" s="994"/>
      <c r="E28" s="994"/>
      <c r="F28" s="994"/>
      <c r="G28" s="994"/>
      <c r="H28" s="994"/>
      <c r="I28" s="995"/>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93" t="str">
        <f>IF(基本情報入力シート!C66="","",基本情報入力シート!C66)</f>
        <v/>
      </c>
      <c r="C29" s="994"/>
      <c r="D29" s="994"/>
      <c r="E29" s="994"/>
      <c r="F29" s="994"/>
      <c r="G29" s="994"/>
      <c r="H29" s="994"/>
      <c r="I29" s="995"/>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93" t="str">
        <f>IF(基本情報入力シート!C67="","",基本情報入力シート!C67)</f>
        <v/>
      </c>
      <c r="C30" s="994"/>
      <c r="D30" s="994"/>
      <c r="E30" s="994"/>
      <c r="F30" s="994"/>
      <c r="G30" s="994"/>
      <c r="H30" s="994"/>
      <c r="I30" s="995"/>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93" t="str">
        <f>IF(基本情報入力シート!C68="","",基本情報入力シート!C68)</f>
        <v/>
      </c>
      <c r="C31" s="994"/>
      <c r="D31" s="994"/>
      <c r="E31" s="994"/>
      <c r="F31" s="994"/>
      <c r="G31" s="994"/>
      <c r="H31" s="994"/>
      <c r="I31" s="995"/>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93" t="str">
        <f>IF(基本情報入力シート!C69="","",基本情報入力シート!C69)</f>
        <v/>
      </c>
      <c r="C32" s="994"/>
      <c r="D32" s="994"/>
      <c r="E32" s="994"/>
      <c r="F32" s="994"/>
      <c r="G32" s="994"/>
      <c r="H32" s="994"/>
      <c r="I32" s="995"/>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93" t="str">
        <f>IF(基本情報入力シート!C70="","",基本情報入力シート!C70)</f>
        <v/>
      </c>
      <c r="C33" s="994"/>
      <c r="D33" s="994"/>
      <c r="E33" s="994"/>
      <c r="F33" s="994"/>
      <c r="G33" s="994"/>
      <c r="H33" s="994"/>
      <c r="I33" s="995"/>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93" t="str">
        <f>IF(基本情報入力シート!C71="","",基本情報入力シート!C71)</f>
        <v/>
      </c>
      <c r="C34" s="994"/>
      <c r="D34" s="994"/>
      <c r="E34" s="994"/>
      <c r="F34" s="994"/>
      <c r="G34" s="994"/>
      <c r="H34" s="994"/>
      <c r="I34" s="995"/>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93" t="str">
        <f>IF(基本情報入力シート!C72="","",基本情報入力シート!C72)</f>
        <v/>
      </c>
      <c r="C35" s="994"/>
      <c r="D35" s="994"/>
      <c r="E35" s="994"/>
      <c r="F35" s="994"/>
      <c r="G35" s="994"/>
      <c r="H35" s="994"/>
      <c r="I35" s="995"/>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93" t="str">
        <f>IF(基本情報入力シート!C73="","",基本情報入力シート!C73)</f>
        <v/>
      </c>
      <c r="C36" s="994"/>
      <c r="D36" s="994"/>
      <c r="E36" s="994"/>
      <c r="F36" s="994"/>
      <c r="G36" s="994"/>
      <c r="H36" s="994"/>
      <c r="I36" s="995"/>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93" t="str">
        <f>IF(基本情報入力シート!C74="","",基本情報入力シート!C74)</f>
        <v/>
      </c>
      <c r="C37" s="994"/>
      <c r="D37" s="994"/>
      <c r="E37" s="994"/>
      <c r="F37" s="994"/>
      <c r="G37" s="994"/>
      <c r="H37" s="994"/>
      <c r="I37" s="995"/>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93" t="str">
        <f>IF(基本情報入力シート!C75="","",基本情報入力シート!C75)</f>
        <v/>
      </c>
      <c r="C38" s="994"/>
      <c r="D38" s="994"/>
      <c r="E38" s="994"/>
      <c r="F38" s="994"/>
      <c r="G38" s="994"/>
      <c r="H38" s="994"/>
      <c r="I38" s="995"/>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93" t="str">
        <f>IF(基本情報入力シート!C76="","",基本情報入力シート!C76)</f>
        <v/>
      </c>
      <c r="C39" s="994"/>
      <c r="D39" s="994"/>
      <c r="E39" s="994"/>
      <c r="F39" s="994"/>
      <c r="G39" s="994"/>
      <c r="H39" s="994"/>
      <c r="I39" s="995"/>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93" t="str">
        <f>IF(基本情報入力シート!C77="","",基本情報入力シート!C77)</f>
        <v/>
      </c>
      <c r="C40" s="994"/>
      <c r="D40" s="994"/>
      <c r="E40" s="994"/>
      <c r="F40" s="994"/>
      <c r="G40" s="994"/>
      <c r="H40" s="994"/>
      <c r="I40" s="995"/>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93" t="str">
        <f>IF(基本情報入力シート!C78="","",基本情報入力シート!C78)</f>
        <v/>
      </c>
      <c r="C41" s="994"/>
      <c r="D41" s="994"/>
      <c r="E41" s="994"/>
      <c r="F41" s="994"/>
      <c r="G41" s="994"/>
      <c r="H41" s="994"/>
      <c r="I41" s="995"/>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93" t="str">
        <f>IF(基本情報入力シート!C79="","",基本情報入力シート!C79)</f>
        <v/>
      </c>
      <c r="C42" s="994"/>
      <c r="D42" s="994"/>
      <c r="E42" s="994"/>
      <c r="F42" s="994"/>
      <c r="G42" s="994"/>
      <c r="H42" s="994"/>
      <c r="I42" s="995"/>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93" t="str">
        <f>IF(基本情報入力シート!C80="","",基本情報入力シート!C80)</f>
        <v/>
      </c>
      <c r="C43" s="994"/>
      <c r="D43" s="994"/>
      <c r="E43" s="994"/>
      <c r="F43" s="994"/>
      <c r="G43" s="994"/>
      <c r="H43" s="994"/>
      <c r="I43" s="995"/>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93" t="str">
        <f>IF(基本情報入力シート!C81="","",基本情報入力シート!C81)</f>
        <v/>
      </c>
      <c r="C44" s="994"/>
      <c r="D44" s="994"/>
      <c r="E44" s="994"/>
      <c r="F44" s="994"/>
      <c r="G44" s="994"/>
      <c r="H44" s="994"/>
      <c r="I44" s="995"/>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93" t="str">
        <f>IF(基本情報入力シート!C82="","",基本情報入力シート!C82)</f>
        <v/>
      </c>
      <c r="C45" s="994"/>
      <c r="D45" s="994"/>
      <c r="E45" s="994"/>
      <c r="F45" s="994"/>
      <c r="G45" s="994"/>
      <c r="H45" s="994"/>
      <c r="I45" s="995"/>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93" t="str">
        <f>IF(基本情報入力シート!C83="","",基本情報入力シート!C83)</f>
        <v/>
      </c>
      <c r="C46" s="994"/>
      <c r="D46" s="994"/>
      <c r="E46" s="994"/>
      <c r="F46" s="994"/>
      <c r="G46" s="994"/>
      <c r="H46" s="994"/>
      <c r="I46" s="995"/>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93" t="str">
        <f>IF(基本情報入力シート!C84="","",基本情報入力シート!C84)</f>
        <v/>
      </c>
      <c r="C47" s="994"/>
      <c r="D47" s="994"/>
      <c r="E47" s="994"/>
      <c r="F47" s="994"/>
      <c r="G47" s="994"/>
      <c r="H47" s="994"/>
      <c r="I47" s="995"/>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93" t="str">
        <f>IF(基本情報入力シート!C85="","",基本情報入力シート!C85)</f>
        <v/>
      </c>
      <c r="C48" s="994"/>
      <c r="D48" s="994"/>
      <c r="E48" s="994"/>
      <c r="F48" s="994"/>
      <c r="G48" s="994"/>
      <c r="H48" s="994"/>
      <c r="I48" s="995"/>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93" t="str">
        <f>IF(基本情報入力シート!C86="","",基本情報入力シート!C86)</f>
        <v/>
      </c>
      <c r="C49" s="994"/>
      <c r="D49" s="994"/>
      <c r="E49" s="994"/>
      <c r="F49" s="994"/>
      <c r="G49" s="994"/>
      <c r="H49" s="994"/>
      <c r="I49" s="995"/>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93" t="str">
        <f>IF(基本情報入力シート!C87="","",基本情報入力シート!C87)</f>
        <v/>
      </c>
      <c r="C50" s="994"/>
      <c r="D50" s="994"/>
      <c r="E50" s="994"/>
      <c r="F50" s="994"/>
      <c r="G50" s="994"/>
      <c r="H50" s="994"/>
      <c r="I50" s="995"/>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93" t="str">
        <f>IF(基本情報入力シート!C88="","",基本情報入力シート!C88)</f>
        <v/>
      </c>
      <c r="C51" s="994"/>
      <c r="D51" s="994"/>
      <c r="E51" s="994"/>
      <c r="F51" s="994"/>
      <c r="G51" s="994"/>
      <c r="H51" s="994"/>
      <c r="I51" s="995"/>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93" t="str">
        <f>IF(基本情報入力シート!C89="","",基本情報入力シート!C89)</f>
        <v/>
      </c>
      <c r="C52" s="994"/>
      <c r="D52" s="994"/>
      <c r="E52" s="994"/>
      <c r="F52" s="994"/>
      <c r="G52" s="994"/>
      <c r="H52" s="994"/>
      <c r="I52" s="995"/>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93" t="str">
        <f>IF(基本情報入力シート!C90="","",基本情報入力シート!C90)</f>
        <v/>
      </c>
      <c r="C53" s="994"/>
      <c r="D53" s="994"/>
      <c r="E53" s="994"/>
      <c r="F53" s="994"/>
      <c r="G53" s="994"/>
      <c r="H53" s="994"/>
      <c r="I53" s="995"/>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93" t="str">
        <f>IF(基本情報入力シート!C91="","",基本情報入力シート!C91)</f>
        <v/>
      </c>
      <c r="C54" s="994"/>
      <c r="D54" s="994"/>
      <c r="E54" s="994"/>
      <c r="F54" s="994"/>
      <c r="G54" s="994"/>
      <c r="H54" s="994"/>
      <c r="I54" s="995"/>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93" t="str">
        <f>IF(基本情報入力シート!C92="","",基本情報入力シート!C92)</f>
        <v/>
      </c>
      <c r="C55" s="994"/>
      <c r="D55" s="994"/>
      <c r="E55" s="994"/>
      <c r="F55" s="994"/>
      <c r="G55" s="994"/>
      <c r="H55" s="994"/>
      <c r="I55" s="995"/>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93" t="str">
        <f>IF(基本情報入力シート!C93="","",基本情報入力シート!C93)</f>
        <v/>
      </c>
      <c r="C56" s="994"/>
      <c r="D56" s="994"/>
      <c r="E56" s="994"/>
      <c r="F56" s="994"/>
      <c r="G56" s="994"/>
      <c r="H56" s="994"/>
      <c r="I56" s="995"/>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93" t="str">
        <f>IF(基本情報入力シート!C94="","",基本情報入力シート!C94)</f>
        <v/>
      </c>
      <c r="C57" s="994"/>
      <c r="D57" s="994"/>
      <c r="E57" s="994"/>
      <c r="F57" s="994"/>
      <c r="G57" s="994"/>
      <c r="H57" s="994"/>
      <c r="I57" s="995"/>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93" t="str">
        <f>IF(基本情報入力シート!C95="","",基本情報入力シート!C95)</f>
        <v/>
      </c>
      <c r="C58" s="994"/>
      <c r="D58" s="994"/>
      <c r="E58" s="994"/>
      <c r="F58" s="994"/>
      <c r="G58" s="994"/>
      <c r="H58" s="994"/>
      <c r="I58" s="995"/>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93" t="str">
        <f>IF(基本情報入力シート!C96="","",基本情報入力シート!C96)</f>
        <v/>
      </c>
      <c r="C59" s="994"/>
      <c r="D59" s="994"/>
      <c r="E59" s="994"/>
      <c r="F59" s="994"/>
      <c r="G59" s="994"/>
      <c r="H59" s="994"/>
      <c r="I59" s="995"/>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93" t="str">
        <f>IF(基本情報入力シート!C97="","",基本情報入力シート!C97)</f>
        <v/>
      </c>
      <c r="C60" s="994"/>
      <c r="D60" s="994"/>
      <c r="E60" s="994"/>
      <c r="F60" s="994"/>
      <c r="G60" s="994"/>
      <c r="H60" s="994"/>
      <c r="I60" s="995"/>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93" t="str">
        <f>IF(基本情報入力シート!C98="","",基本情報入力シート!C98)</f>
        <v/>
      </c>
      <c r="C61" s="994"/>
      <c r="D61" s="994"/>
      <c r="E61" s="994"/>
      <c r="F61" s="994"/>
      <c r="G61" s="994"/>
      <c r="H61" s="994"/>
      <c r="I61" s="995"/>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93" t="str">
        <f>IF(基本情報入力シート!C99="","",基本情報入力シート!C99)</f>
        <v/>
      </c>
      <c r="C62" s="994"/>
      <c r="D62" s="994"/>
      <c r="E62" s="994"/>
      <c r="F62" s="994"/>
      <c r="G62" s="994"/>
      <c r="H62" s="994"/>
      <c r="I62" s="995"/>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93" t="str">
        <f>IF(基本情報入力シート!C100="","",基本情報入力シート!C100)</f>
        <v/>
      </c>
      <c r="C63" s="994"/>
      <c r="D63" s="994"/>
      <c r="E63" s="994"/>
      <c r="F63" s="994"/>
      <c r="G63" s="994"/>
      <c r="H63" s="994"/>
      <c r="I63" s="995"/>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93" t="str">
        <f>IF(基本情報入力シート!C101="","",基本情報入力シート!C101)</f>
        <v/>
      </c>
      <c r="C64" s="994"/>
      <c r="D64" s="994"/>
      <c r="E64" s="994"/>
      <c r="F64" s="994"/>
      <c r="G64" s="994"/>
      <c r="H64" s="994"/>
      <c r="I64" s="995"/>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93" t="str">
        <f>IF(基本情報入力シート!C102="","",基本情報入力シート!C102)</f>
        <v/>
      </c>
      <c r="C65" s="994"/>
      <c r="D65" s="994"/>
      <c r="E65" s="994"/>
      <c r="F65" s="994"/>
      <c r="G65" s="994"/>
      <c r="H65" s="994"/>
      <c r="I65" s="995"/>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93" t="str">
        <f>IF(基本情報入力シート!C103="","",基本情報入力シート!C103)</f>
        <v/>
      </c>
      <c r="C66" s="994"/>
      <c r="D66" s="994"/>
      <c r="E66" s="994"/>
      <c r="F66" s="994"/>
      <c r="G66" s="994"/>
      <c r="H66" s="994"/>
      <c r="I66" s="995"/>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93" t="str">
        <f>IF(基本情報入力シート!C104="","",基本情報入力シート!C104)</f>
        <v/>
      </c>
      <c r="C67" s="994"/>
      <c r="D67" s="994"/>
      <c r="E67" s="994"/>
      <c r="F67" s="994"/>
      <c r="G67" s="994"/>
      <c r="H67" s="994"/>
      <c r="I67" s="995"/>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93" t="str">
        <f>IF(基本情報入力シート!C105="","",基本情報入力シート!C105)</f>
        <v/>
      </c>
      <c r="C68" s="994"/>
      <c r="D68" s="994"/>
      <c r="E68" s="994"/>
      <c r="F68" s="994"/>
      <c r="G68" s="994"/>
      <c r="H68" s="994"/>
      <c r="I68" s="995"/>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93" t="str">
        <f>IF(基本情報入力シート!C106="","",基本情報入力シート!C106)</f>
        <v/>
      </c>
      <c r="C69" s="994"/>
      <c r="D69" s="994"/>
      <c r="E69" s="994"/>
      <c r="F69" s="994"/>
      <c r="G69" s="994"/>
      <c r="H69" s="994"/>
      <c r="I69" s="995"/>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93" t="str">
        <f>IF(基本情報入力シート!C107="","",基本情報入力シート!C107)</f>
        <v/>
      </c>
      <c r="C70" s="994"/>
      <c r="D70" s="994"/>
      <c r="E70" s="994"/>
      <c r="F70" s="994"/>
      <c r="G70" s="994"/>
      <c r="H70" s="994"/>
      <c r="I70" s="995"/>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93" t="str">
        <f>IF(基本情報入力シート!C108="","",基本情報入力シート!C108)</f>
        <v/>
      </c>
      <c r="C71" s="994"/>
      <c r="D71" s="994"/>
      <c r="E71" s="994"/>
      <c r="F71" s="994"/>
      <c r="G71" s="994"/>
      <c r="H71" s="994"/>
      <c r="I71" s="995"/>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93" t="str">
        <f>IF(基本情報入力シート!C109="","",基本情報入力シート!C109)</f>
        <v/>
      </c>
      <c r="C72" s="994"/>
      <c r="D72" s="994"/>
      <c r="E72" s="994"/>
      <c r="F72" s="994"/>
      <c r="G72" s="994"/>
      <c r="H72" s="994"/>
      <c r="I72" s="995"/>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93" t="str">
        <f>IF(基本情報入力シート!C110="","",基本情報入力シート!C110)</f>
        <v/>
      </c>
      <c r="C73" s="994"/>
      <c r="D73" s="994"/>
      <c r="E73" s="994"/>
      <c r="F73" s="994"/>
      <c r="G73" s="994"/>
      <c r="H73" s="994"/>
      <c r="I73" s="995"/>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93" t="str">
        <f>IF(基本情報入力シート!C111="","",基本情報入力シート!C111)</f>
        <v/>
      </c>
      <c r="C74" s="994"/>
      <c r="D74" s="994"/>
      <c r="E74" s="994"/>
      <c r="F74" s="994"/>
      <c r="G74" s="994"/>
      <c r="H74" s="994"/>
      <c r="I74" s="995"/>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93" t="str">
        <f>IF(基本情報入力シート!C112="","",基本情報入力シート!C112)</f>
        <v/>
      </c>
      <c r="C75" s="994"/>
      <c r="D75" s="994"/>
      <c r="E75" s="994"/>
      <c r="F75" s="994"/>
      <c r="G75" s="994"/>
      <c r="H75" s="994"/>
      <c r="I75" s="995"/>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93" t="str">
        <f>IF(基本情報入力シート!C113="","",基本情報入力シート!C113)</f>
        <v/>
      </c>
      <c r="C76" s="994"/>
      <c r="D76" s="994"/>
      <c r="E76" s="994"/>
      <c r="F76" s="994"/>
      <c r="G76" s="994"/>
      <c r="H76" s="994"/>
      <c r="I76" s="995"/>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93" t="str">
        <f>IF(基本情報入力シート!C114="","",基本情報入力シート!C114)</f>
        <v/>
      </c>
      <c r="C77" s="994"/>
      <c r="D77" s="994"/>
      <c r="E77" s="994"/>
      <c r="F77" s="994"/>
      <c r="G77" s="994"/>
      <c r="H77" s="994"/>
      <c r="I77" s="995"/>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93" t="str">
        <f>IF(基本情報入力シート!C115="","",基本情報入力シート!C115)</f>
        <v/>
      </c>
      <c r="C78" s="994"/>
      <c r="D78" s="994"/>
      <c r="E78" s="994"/>
      <c r="F78" s="994"/>
      <c r="G78" s="994"/>
      <c r="H78" s="994"/>
      <c r="I78" s="995"/>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93" t="str">
        <f>IF(基本情報入力シート!C116="","",基本情報入力シート!C116)</f>
        <v/>
      </c>
      <c r="C79" s="994"/>
      <c r="D79" s="994"/>
      <c r="E79" s="994"/>
      <c r="F79" s="994"/>
      <c r="G79" s="994"/>
      <c r="H79" s="994"/>
      <c r="I79" s="995"/>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93" t="str">
        <f>IF(基本情報入力シート!C117="","",基本情報入力シート!C117)</f>
        <v/>
      </c>
      <c r="C80" s="994"/>
      <c r="D80" s="994"/>
      <c r="E80" s="994"/>
      <c r="F80" s="994"/>
      <c r="G80" s="994"/>
      <c r="H80" s="994"/>
      <c r="I80" s="995"/>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93" t="str">
        <f>IF(基本情報入力シート!C118="","",基本情報入力シート!C118)</f>
        <v/>
      </c>
      <c r="C81" s="994"/>
      <c r="D81" s="994"/>
      <c r="E81" s="994"/>
      <c r="F81" s="994"/>
      <c r="G81" s="994"/>
      <c r="H81" s="994"/>
      <c r="I81" s="995"/>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93" t="str">
        <f>IF(基本情報入力シート!C119="","",基本情報入力シート!C119)</f>
        <v/>
      </c>
      <c r="C82" s="994"/>
      <c r="D82" s="994"/>
      <c r="E82" s="994"/>
      <c r="F82" s="994"/>
      <c r="G82" s="994"/>
      <c r="H82" s="994"/>
      <c r="I82" s="995"/>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93" t="str">
        <f>IF(基本情報入力シート!C120="","",基本情報入力シート!C120)</f>
        <v/>
      </c>
      <c r="C83" s="994"/>
      <c r="D83" s="994"/>
      <c r="E83" s="994"/>
      <c r="F83" s="994"/>
      <c r="G83" s="994"/>
      <c r="H83" s="994"/>
      <c r="I83" s="995"/>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93" t="str">
        <f>IF(基本情報入力シート!C121="","",基本情報入力シート!C121)</f>
        <v/>
      </c>
      <c r="C84" s="994"/>
      <c r="D84" s="994"/>
      <c r="E84" s="994"/>
      <c r="F84" s="994"/>
      <c r="G84" s="994"/>
      <c r="H84" s="994"/>
      <c r="I84" s="995"/>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93" t="str">
        <f>IF(基本情報入力シート!C122="","",基本情報入力シート!C122)</f>
        <v/>
      </c>
      <c r="C85" s="994"/>
      <c r="D85" s="994"/>
      <c r="E85" s="994"/>
      <c r="F85" s="994"/>
      <c r="G85" s="994"/>
      <c r="H85" s="994"/>
      <c r="I85" s="995"/>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93" t="str">
        <f>IF(基本情報入力シート!C123="","",基本情報入力シート!C123)</f>
        <v/>
      </c>
      <c r="C86" s="994"/>
      <c r="D86" s="994"/>
      <c r="E86" s="994"/>
      <c r="F86" s="994"/>
      <c r="G86" s="994"/>
      <c r="H86" s="994"/>
      <c r="I86" s="995"/>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93" t="str">
        <f>IF(基本情報入力シート!C124="","",基本情報入力シート!C124)</f>
        <v/>
      </c>
      <c r="C87" s="994"/>
      <c r="D87" s="994"/>
      <c r="E87" s="994"/>
      <c r="F87" s="994"/>
      <c r="G87" s="994"/>
      <c r="H87" s="994"/>
      <c r="I87" s="995"/>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93" t="str">
        <f>IF(基本情報入力シート!C125="","",基本情報入力シート!C125)</f>
        <v/>
      </c>
      <c r="C88" s="994"/>
      <c r="D88" s="994"/>
      <c r="E88" s="994"/>
      <c r="F88" s="994"/>
      <c r="G88" s="994"/>
      <c r="H88" s="994"/>
      <c r="I88" s="995"/>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93" t="str">
        <f>IF(基本情報入力シート!C126="","",基本情報入力シート!C126)</f>
        <v/>
      </c>
      <c r="C89" s="994"/>
      <c r="D89" s="994"/>
      <c r="E89" s="994"/>
      <c r="F89" s="994"/>
      <c r="G89" s="994"/>
      <c r="H89" s="994"/>
      <c r="I89" s="995"/>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93" t="str">
        <f>IF(基本情報入力シート!C127="","",基本情報入力シート!C127)</f>
        <v/>
      </c>
      <c r="C90" s="994"/>
      <c r="D90" s="994"/>
      <c r="E90" s="994"/>
      <c r="F90" s="994"/>
      <c r="G90" s="994"/>
      <c r="H90" s="994"/>
      <c r="I90" s="995"/>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93" t="str">
        <f>IF(基本情報入力シート!C128="","",基本情報入力シート!C128)</f>
        <v/>
      </c>
      <c r="C91" s="994"/>
      <c r="D91" s="994"/>
      <c r="E91" s="994"/>
      <c r="F91" s="994"/>
      <c r="G91" s="994"/>
      <c r="H91" s="994"/>
      <c r="I91" s="995"/>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93" t="str">
        <f>IF(基本情報入力シート!C129="","",基本情報入力シート!C129)</f>
        <v/>
      </c>
      <c r="C92" s="994"/>
      <c r="D92" s="994"/>
      <c r="E92" s="994"/>
      <c r="F92" s="994"/>
      <c r="G92" s="994"/>
      <c r="H92" s="994"/>
      <c r="I92" s="995"/>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93" t="str">
        <f>IF(基本情報入力シート!C130="","",基本情報入力シート!C130)</f>
        <v/>
      </c>
      <c r="C93" s="994"/>
      <c r="D93" s="994"/>
      <c r="E93" s="994"/>
      <c r="F93" s="994"/>
      <c r="G93" s="994"/>
      <c r="H93" s="994"/>
      <c r="I93" s="995"/>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93" t="str">
        <f>IF(基本情報入力シート!C131="","",基本情報入力シート!C131)</f>
        <v/>
      </c>
      <c r="C94" s="994"/>
      <c r="D94" s="994"/>
      <c r="E94" s="994"/>
      <c r="F94" s="994"/>
      <c r="G94" s="994"/>
      <c r="H94" s="994"/>
      <c r="I94" s="995"/>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93" t="str">
        <f>IF(基本情報入力シート!C132="","",基本情報入力シート!C132)</f>
        <v/>
      </c>
      <c r="C95" s="994"/>
      <c r="D95" s="994"/>
      <c r="E95" s="994"/>
      <c r="F95" s="994"/>
      <c r="G95" s="994"/>
      <c r="H95" s="994"/>
      <c r="I95" s="995"/>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93" t="str">
        <f>IF(基本情報入力シート!C133="","",基本情報入力シート!C133)</f>
        <v/>
      </c>
      <c r="C96" s="994"/>
      <c r="D96" s="994"/>
      <c r="E96" s="994"/>
      <c r="F96" s="994"/>
      <c r="G96" s="994"/>
      <c r="H96" s="994"/>
      <c r="I96" s="995"/>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93" t="str">
        <f>IF(基本情報入力シート!C134="","",基本情報入力シート!C134)</f>
        <v/>
      </c>
      <c r="C97" s="994"/>
      <c r="D97" s="994"/>
      <c r="E97" s="994"/>
      <c r="F97" s="994"/>
      <c r="G97" s="994"/>
      <c r="H97" s="994"/>
      <c r="I97" s="995"/>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93" t="str">
        <f>IF(基本情報入力シート!C135="","",基本情報入力シート!C135)</f>
        <v/>
      </c>
      <c r="C98" s="994"/>
      <c r="D98" s="994"/>
      <c r="E98" s="994"/>
      <c r="F98" s="994"/>
      <c r="G98" s="994"/>
      <c r="H98" s="994"/>
      <c r="I98" s="995"/>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93" t="str">
        <f>IF(基本情報入力シート!C136="","",基本情報入力シート!C136)</f>
        <v/>
      </c>
      <c r="C99" s="994"/>
      <c r="D99" s="994"/>
      <c r="E99" s="994"/>
      <c r="F99" s="994"/>
      <c r="G99" s="994"/>
      <c r="H99" s="994"/>
      <c r="I99" s="995"/>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93" t="str">
        <f>IF(基本情報入力シート!C137="","",基本情報入力シート!C137)</f>
        <v/>
      </c>
      <c r="C100" s="994"/>
      <c r="D100" s="994"/>
      <c r="E100" s="994"/>
      <c r="F100" s="994"/>
      <c r="G100" s="994"/>
      <c r="H100" s="994"/>
      <c r="I100" s="995"/>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93" t="str">
        <f>IF(基本情報入力シート!C138="","",基本情報入力シート!C138)</f>
        <v/>
      </c>
      <c r="C101" s="994"/>
      <c r="D101" s="994"/>
      <c r="E101" s="994"/>
      <c r="F101" s="994"/>
      <c r="G101" s="994"/>
      <c r="H101" s="994"/>
      <c r="I101" s="995"/>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93" t="str">
        <f>IF(基本情報入力シート!C139="","",基本情報入力シート!C139)</f>
        <v/>
      </c>
      <c r="C102" s="994"/>
      <c r="D102" s="994"/>
      <c r="E102" s="994"/>
      <c r="F102" s="994"/>
      <c r="G102" s="994"/>
      <c r="H102" s="994"/>
      <c r="I102" s="995"/>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93" t="str">
        <f>IF(基本情報入力シート!C140="","",基本情報入力シート!C140)</f>
        <v/>
      </c>
      <c r="C103" s="994"/>
      <c r="D103" s="994"/>
      <c r="E103" s="994"/>
      <c r="F103" s="994"/>
      <c r="G103" s="994"/>
      <c r="H103" s="994"/>
      <c r="I103" s="995"/>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93" t="str">
        <f>IF(基本情報入力シート!C141="","",基本情報入力シート!C141)</f>
        <v/>
      </c>
      <c r="C104" s="994"/>
      <c r="D104" s="994"/>
      <c r="E104" s="994"/>
      <c r="F104" s="994"/>
      <c r="G104" s="994"/>
      <c r="H104" s="994"/>
      <c r="I104" s="995"/>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93" t="str">
        <f>IF(基本情報入力シート!C142="","",基本情報入力シート!C142)</f>
        <v/>
      </c>
      <c r="C105" s="994"/>
      <c r="D105" s="994"/>
      <c r="E105" s="994"/>
      <c r="F105" s="994"/>
      <c r="G105" s="994"/>
      <c r="H105" s="994"/>
      <c r="I105" s="995"/>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93" t="str">
        <f>IF(基本情報入力シート!C143="","",基本情報入力シート!C143)</f>
        <v/>
      </c>
      <c r="C106" s="994"/>
      <c r="D106" s="994"/>
      <c r="E106" s="994"/>
      <c r="F106" s="994"/>
      <c r="G106" s="994"/>
      <c r="H106" s="994"/>
      <c r="I106" s="995"/>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93" t="str">
        <f>IF(基本情報入力シート!C144="","",基本情報入力シート!C144)</f>
        <v/>
      </c>
      <c r="C107" s="994"/>
      <c r="D107" s="994"/>
      <c r="E107" s="994"/>
      <c r="F107" s="994"/>
      <c r="G107" s="994"/>
      <c r="H107" s="994"/>
      <c r="I107" s="995"/>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93" t="str">
        <f>IF(基本情報入力シート!C145="","",基本情報入力シート!C145)</f>
        <v/>
      </c>
      <c r="C108" s="994"/>
      <c r="D108" s="994"/>
      <c r="E108" s="994"/>
      <c r="F108" s="994"/>
      <c r="G108" s="994"/>
      <c r="H108" s="994"/>
      <c r="I108" s="995"/>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93" t="str">
        <f>IF(基本情報入力シート!C146="","",基本情報入力シート!C146)</f>
        <v/>
      </c>
      <c r="C109" s="994"/>
      <c r="D109" s="994"/>
      <c r="E109" s="994"/>
      <c r="F109" s="994"/>
      <c r="G109" s="994"/>
      <c r="H109" s="994"/>
      <c r="I109" s="995"/>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93" t="str">
        <f>IF(基本情報入力シート!C147="","",基本情報入力シート!C147)</f>
        <v/>
      </c>
      <c r="C110" s="994"/>
      <c r="D110" s="994"/>
      <c r="E110" s="994"/>
      <c r="F110" s="994"/>
      <c r="G110" s="994"/>
      <c r="H110" s="994"/>
      <c r="I110" s="995"/>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93" t="str">
        <f>IF(基本情報入力シート!C148="","",基本情報入力シート!C148)</f>
        <v/>
      </c>
      <c r="C111" s="994"/>
      <c r="D111" s="994"/>
      <c r="E111" s="994"/>
      <c r="F111" s="994"/>
      <c r="G111" s="994"/>
      <c r="H111" s="994"/>
      <c r="I111" s="995"/>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93" t="str">
        <f>IF(基本情報入力シート!C149="","",基本情報入力シート!C149)</f>
        <v/>
      </c>
      <c r="C112" s="994"/>
      <c r="D112" s="994"/>
      <c r="E112" s="994"/>
      <c r="F112" s="994"/>
      <c r="G112" s="994"/>
      <c r="H112" s="994"/>
      <c r="I112" s="995"/>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93" t="str">
        <f>IF(基本情報入力シート!C150="","",基本情報入力シート!C150)</f>
        <v/>
      </c>
      <c r="C113" s="994"/>
      <c r="D113" s="994"/>
      <c r="E113" s="994"/>
      <c r="F113" s="994"/>
      <c r="G113" s="994"/>
      <c r="H113" s="994"/>
      <c r="I113" s="995"/>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93" t="str">
        <f>IF(基本情報入力シート!C151="","",基本情報入力シート!C151)</f>
        <v/>
      </c>
      <c r="C114" s="994"/>
      <c r="D114" s="994"/>
      <c r="E114" s="994"/>
      <c r="F114" s="994"/>
      <c r="G114" s="994"/>
      <c r="H114" s="994"/>
      <c r="I114" s="995"/>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93" t="str">
        <f>IF(基本情報入力シート!C152="","",基本情報入力シート!C152)</f>
        <v/>
      </c>
      <c r="C115" s="994"/>
      <c r="D115" s="994"/>
      <c r="E115" s="994"/>
      <c r="F115" s="994"/>
      <c r="G115" s="994"/>
      <c r="H115" s="994"/>
      <c r="I115" s="995"/>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0" priority="22">
      <formula>$W$8="○"</formula>
    </cfRule>
  </conditionalFormatting>
  <conditionalFormatting sqref="X8">
    <cfRule type="expression" dxfId="19" priority="20">
      <formula>$W$8&lt;&gt;"×"</formula>
    </cfRule>
  </conditionalFormatting>
  <conditionalFormatting sqref="V16:V116">
    <cfRule type="expression" dxfId="18" priority="19">
      <formula>OR(U16="特定加算なし",U16="")</formula>
    </cfRule>
  </conditionalFormatting>
  <conditionalFormatting sqref="AA16:AA116">
    <cfRule type="expression" dxfId="17" priority="16">
      <formula>OR(Z16="ベア加算なし",Z16="")</formula>
    </cfRule>
  </conditionalFormatting>
  <conditionalFormatting sqref="S16:S116">
    <cfRule type="expression" dxfId="16" priority="13">
      <formula>R16=""</formula>
    </cfRule>
  </conditionalFormatting>
  <conditionalFormatting sqref="W16:W116">
    <cfRule type="expression" dxfId="15"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4" priority="11">
      <formula>$N16=""</formula>
    </cfRule>
  </conditionalFormatting>
  <conditionalFormatting sqref="AC16:AC115">
    <cfRule type="expression" dxfId="13"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B1" sqref="AB1:AC1"/>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90" t="s">
        <v>38</v>
      </c>
      <c r="AA1" s="1091"/>
      <c r="AB1" s="1039" t="str">
        <f>IF(基本情報入力シート!C32="","",基本情報入力シート!C32)</f>
        <v>長野県</v>
      </c>
      <c r="AC1" s="1039"/>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1043" t="s">
        <v>11</v>
      </c>
      <c r="B3" s="1043"/>
      <c r="C3" s="1043"/>
      <c r="D3" s="1043"/>
      <c r="E3" s="1044"/>
      <c r="F3" s="1077" t="str">
        <f>IF(基本情報入力シート!M37="","",基本情報入力シート!M37)</f>
        <v/>
      </c>
      <c r="G3" s="1078"/>
      <c r="H3" s="1078"/>
      <c r="I3" s="1078"/>
      <c r="J3" s="1078"/>
      <c r="K3" s="1078"/>
      <c r="L3" s="1078"/>
      <c r="M3" s="107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1068" t="s">
        <v>291</v>
      </c>
      <c r="C5" s="1068"/>
      <c r="D5" s="1045"/>
      <c r="E5" s="1045"/>
      <c r="F5" s="1045"/>
      <c r="G5" s="1045"/>
      <c r="H5" s="1045"/>
      <c r="I5" s="1045"/>
      <c r="J5" s="1045"/>
      <c r="K5" s="1045"/>
      <c r="L5" s="1045"/>
      <c r="M5" s="1046"/>
      <c r="N5" s="398">
        <f>IFERROR(SUM(P14:Q113)+SUM(X14:X113),"")</f>
        <v>0</v>
      </c>
      <c r="O5" s="399" t="s">
        <v>48</v>
      </c>
      <c r="P5" s="129"/>
      <c r="Q5" s="129"/>
      <c r="R5" s="1036" t="s">
        <v>292</v>
      </c>
      <c r="S5" s="1036" t="s">
        <v>264</v>
      </c>
      <c r="T5" s="1036"/>
      <c r="U5" s="1036"/>
      <c r="V5" s="1036"/>
      <c r="W5" s="1036"/>
      <c r="X5" s="1037"/>
      <c r="Y5" s="403">
        <f>SUM(T14:U113)</f>
        <v>0</v>
      </c>
      <c r="Z5" s="1034" t="str">
        <f>IF(AG6="旧特定加算相当なし","",IF(Y5&gt;=Y6,"○","×"))</f>
        <v/>
      </c>
      <c r="AA5" s="1101" t="s">
        <v>265</v>
      </c>
      <c r="AB5" s="1102"/>
      <c r="AC5" s="1102"/>
      <c r="AD5" s="1089" t="str">
        <f>IF(OR(AD6="旧処遇加算Ⅰ相当あり",AD7="旧処遇加算Ⅰ相当あり"),"旧処遇加算Ⅰ相当あり","旧処遇加算Ⅰ相当なし")</f>
        <v>旧処遇加算Ⅰ相当なし</v>
      </c>
      <c r="AE5" s="1089"/>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1047"/>
      <c r="C6" s="1048"/>
      <c r="D6" s="1045" t="s">
        <v>293</v>
      </c>
      <c r="E6" s="1045"/>
      <c r="F6" s="1045"/>
      <c r="G6" s="1045"/>
      <c r="H6" s="1045"/>
      <c r="I6" s="1045"/>
      <c r="J6" s="1045"/>
      <c r="K6" s="1045"/>
      <c r="L6" s="1045"/>
      <c r="M6" s="1046"/>
      <c r="N6" s="401">
        <f>SUM(R$14:R$113,Y$14:Z$113)</f>
        <v>0</v>
      </c>
      <c r="O6" s="399" t="s">
        <v>48</v>
      </c>
      <c r="P6" s="129"/>
      <c r="Q6" s="129"/>
      <c r="R6" s="1036"/>
      <c r="S6" s="1036" t="s">
        <v>294</v>
      </c>
      <c r="T6" s="1036"/>
      <c r="U6" s="1036"/>
      <c r="V6" s="1036"/>
      <c r="W6" s="1036"/>
      <c r="X6" s="1037"/>
      <c r="Y6" s="405">
        <f>SUM(AD:AD)</f>
        <v>0</v>
      </c>
      <c r="Z6" s="1035"/>
      <c r="AA6" s="1101"/>
      <c r="AB6" s="1102"/>
      <c r="AC6" s="1102"/>
      <c r="AD6" s="1089" t="str">
        <f>IF((COUNTIF(O:O,"新加算Ⅰ")+COUNTIF(O:O,"新加算Ⅱ")+COUNTIF(O:O,"新加算Ⅲ")+COUNTIF(O:O,"新加算Ⅴ（１）")+COUNTIF(O:O,"新加算Ⅴ（３）")+COUNTIF(O:O,"新加算Ⅴ（８）"))&gt;=1,"旧処遇加算Ⅰ相当あり","旧処遇加算Ⅰ相当なし")</f>
        <v>旧処遇加算Ⅰ相当なし</v>
      </c>
      <c r="AE6" s="1089"/>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1045" t="s">
        <v>295</v>
      </c>
      <c r="C7" s="1045"/>
      <c r="D7" s="1045"/>
      <c r="E7" s="1045"/>
      <c r="F7" s="1045"/>
      <c r="G7" s="1045"/>
      <c r="H7" s="1045"/>
      <c r="I7" s="1045"/>
      <c r="J7" s="1045"/>
      <c r="K7" s="1045"/>
      <c r="L7" s="1045"/>
      <c r="M7" s="1100"/>
      <c r="N7" s="428">
        <f>SUM(V:V,AC:AC)</f>
        <v>0</v>
      </c>
      <c r="O7" s="399" t="s">
        <v>48</v>
      </c>
      <c r="P7" s="129"/>
      <c r="Q7" s="129"/>
      <c r="R7" s="1092" t="s">
        <v>296</v>
      </c>
      <c r="S7" s="1036" t="s">
        <v>264</v>
      </c>
      <c r="T7" s="1036"/>
      <c r="U7" s="1036"/>
      <c r="V7" s="1036"/>
      <c r="W7" s="1036"/>
      <c r="X7" s="1037"/>
      <c r="Y7" s="429">
        <f>SUM(AB:AB)</f>
        <v>0</v>
      </c>
      <c r="Z7" s="1034" t="str">
        <f>IF(AG7="旧特定加算相当なし","",IF(Y7&gt;=Y8,"○","×"))</f>
        <v/>
      </c>
      <c r="AA7" s="1136" t="s">
        <v>265</v>
      </c>
      <c r="AB7" s="1137"/>
      <c r="AC7" s="1137"/>
      <c r="AD7" s="1089" t="str">
        <f>IF((COUNTIF(W:W,"新加算Ⅰ")+COUNTIF(W:W,"新加算Ⅱ")+COUNTIF(W:W,"新加算Ⅲ"))&gt;=1,"旧処遇加算Ⅰ相当あり","旧処遇加算Ⅰ相当なし")</f>
        <v>旧処遇加算Ⅰ相当なし</v>
      </c>
      <c r="AE7" s="1089"/>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142" t="s">
        <v>297</v>
      </c>
      <c r="C8" s="1142"/>
      <c r="D8" s="1142"/>
      <c r="E8" s="1142"/>
      <c r="F8" s="1142"/>
      <c r="G8" s="1142"/>
      <c r="H8" s="1142"/>
      <c r="I8" s="1142"/>
      <c r="J8" s="1142"/>
      <c r="K8" s="1142"/>
      <c r="L8" s="1142"/>
      <c r="M8" s="1142"/>
      <c r="N8" s="1142"/>
      <c r="O8" s="1142"/>
      <c r="P8" s="129"/>
      <c r="Q8" s="129"/>
      <c r="R8" s="1093"/>
      <c r="S8" s="1036" t="s">
        <v>298</v>
      </c>
      <c r="T8" s="1036"/>
      <c r="U8" s="1036"/>
      <c r="V8" s="1036"/>
      <c r="W8" s="1036"/>
      <c r="X8" s="1037"/>
      <c r="Y8" s="405">
        <f>SUM(AE$14:AE$1048576)</f>
        <v>0</v>
      </c>
      <c r="Z8" s="1035"/>
      <c r="AA8" s="1136"/>
      <c r="AB8" s="1137"/>
      <c r="AC8" s="1137"/>
    </row>
    <row r="9" spans="1:33" ht="42" customHeight="1" thickBot="1">
      <c r="A9" s="130"/>
      <c r="B9" s="1143"/>
      <c r="C9" s="1143"/>
      <c r="D9" s="1143"/>
      <c r="E9" s="1143"/>
      <c r="F9" s="1143"/>
      <c r="G9" s="1143"/>
      <c r="H9" s="1143"/>
      <c r="I9" s="1143"/>
      <c r="J9" s="1143"/>
      <c r="K9" s="1143"/>
      <c r="L9" s="1143"/>
      <c r="M9" s="1143"/>
      <c r="N9" s="1143"/>
      <c r="O9" s="1143"/>
      <c r="P9" s="407"/>
      <c r="Q9" s="407"/>
      <c r="R9" s="407"/>
      <c r="S9" s="430"/>
      <c r="T9" s="407"/>
      <c r="U9" s="407"/>
      <c r="V9" s="407"/>
      <c r="W9" s="431"/>
      <c r="X9" s="431"/>
      <c r="Y9" s="431"/>
      <c r="Z9" s="431"/>
      <c r="AA9" s="430"/>
      <c r="AB9" s="431"/>
      <c r="AC9" s="431"/>
    </row>
    <row r="10" spans="1:33" ht="24" customHeight="1" thickBot="1">
      <c r="A10" s="1103"/>
      <c r="B10" s="1106" t="s">
        <v>269</v>
      </c>
      <c r="C10" s="1107"/>
      <c r="D10" s="1107"/>
      <c r="E10" s="1107"/>
      <c r="F10" s="1107"/>
      <c r="G10" s="1107"/>
      <c r="H10" s="1107"/>
      <c r="I10" s="1108"/>
      <c r="J10" s="1115" t="s">
        <v>270</v>
      </c>
      <c r="K10" s="1118" t="s">
        <v>271</v>
      </c>
      <c r="L10" s="1119"/>
      <c r="M10" s="1124" t="s">
        <v>272</v>
      </c>
      <c r="N10" s="1127" t="s">
        <v>34</v>
      </c>
      <c r="O10" s="1094" t="s">
        <v>299</v>
      </c>
      <c r="P10" s="1095"/>
      <c r="Q10" s="1095"/>
      <c r="R10" s="1095"/>
      <c r="S10" s="1095"/>
      <c r="T10" s="1095"/>
      <c r="U10" s="1095"/>
      <c r="V10" s="1095"/>
      <c r="W10" s="1095"/>
      <c r="X10" s="1095"/>
      <c r="Y10" s="1095"/>
      <c r="Z10" s="1095"/>
      <c r="AA10" s="1095"/>
      <c r="AB10" s="1095"/>
      <c r="AC10" s="1096"/>
      <c r="AD10" s="1080" t="s">
        <v>300</v>
      </c>
      <c r="AE10" s="1038"/>
      <c r="AF10" s="1038" t="s">
        <v>301</v>
      </c>
      <c r="AG10" s="1038"/>
    </row>
    <row r="11" spans="1:33" ht="21.75" customHeight="1">
      <c r="A11" s="1104"/>
      <c r="B11" s="1109"/>
      <c r="C11" s="1110"/>
      <c r="D11" s="1110"/>
      <c r="E11" s="1110"/>
      <c r="F11" s="1110"/>
      <c r="G11" s="1110"/>
      <c r="H11" s="1110"/>
      <c r="I11" s="1111"/>
      <c r="J11" s="1116"/>
      <c r="K11" s="1120"/>
      <c r="L11" s="1121"/>
      <c r="M11" s="1125"/>
      <c r="N11" s="1128"/>
      <c r="O11" s="1147" t="s">
        <v>302</v>
      </c>
      <c r="P11" s="1148"/>
      <c r="Q11" s="1148"/>
      <c r="R11" s="1148"/>
      <c r="S11" s="1148"/>
      <c r="T11" s="1148"/>
      <c r="U11" s="1149"/>
      <c r="V11" s="1097" t="s">
        <v>303</v>
      </c>
      <c r="W11" s="1150" t="s">
        <v>304</v>
      </c>
      <c r="X11" s="1151"/>
      <c r="Y11" s="1151"/>
      <c r="Z11" s="1151"/>
      <c r="AA11" s="1151"/>
      <c r="AB11" s="1152"/>
      <c r="AC11" s="1097" t="s">
        <v>305</v>
      </c>
      <c r="AD11" s="1080"/>
      <c r="AE11" s="1038"/>
      <c r="AF11" s="1038"/>
      <c r="AG11" s="1038"/>
    </row>
    <row r="12" spans="1:33" ht="36.75" customHeight="1">
      <c r="A12" s="1104"/>
      <c r="B12" s="1109"/>
      <c r="C12" s="1110"/>
      <c r="D12" s="1110"/>
      <c r="E12" s="1110"/>
      <c r="F12" s="1110"/>
      <c r="G12" s="1110"/>
      <c r="H12" s="1110"/>
      <c r="I12" s="1111"/>
      <c r="J12" s="1116"/>
      <c r="K12" s="1122"/>
      <c r="L12" s="1123"/>
      <c r="M12" s="1125"/>
      <c r="N12" s="1128"/>
      <c r="O12" s="1144" t="s">
        <v>306</v>
      </c>
      <c r="P12" s="1153" t="s">
        <v>307</v>
      </c>
      <c r="Q12" s="1154"/>
      <c r="R12" s="1130" t="s">
        <v>308</v>
      </c>
      <c r="S12" s="1130" t="s">
        <v>309</v>
      </c>
      <c r="T12" s="1155" t="s">
        <v>310</v>
      </c>
      <c r="U12" s="1156"/>
      <c r="V12" s="1098"/>
      <c r="W12" s="1144" t="s">
        <v>311</v>
      </c>
      <c r="X12" s="1146" t="s">
        <v>307</v>
      </c>
      <c r="Y12" s="1138" t="s">
        <v>308</v>
      </c>
      <c r="Z12" s="1139"/>
      <c r="AA12" s="1130" t="s">
        <v>309</v>
      </c>
      <c r="AB12" s="432" t="s">
        <v>310</v>
      </c>
      <c r="AC12" s="1098"/>
      <c r="AD12" s="1080"/>
      <c r="AE12" s="1038"/>
      <c r="AF12" s="1038"/>
      <c r="AG12" s="1038"/>
    </row>
    <row r="13" spans="1:33" ht="72" customHeight="1" thickBot="1">
      <c r="A13" s="1105"/>
      <c r="B13" s="1112"/>
      <c r="C13" s="1113"/>
      <c r="D13" s="1113"/>
      <c r="E13" s="1113"/>
      <c r="F13" s="1113"/>
      <c r="G13" s="1113"/>
      <c r="H13" s="1113"/>
      <c r="I13" s="1114"/>
      <c r="J13" s="1117"/>
      <c r="K13" s="433" t="s">
        <v>35</v>
      </c>
      <c r="L13" s="433" t="s">
        <v>36</v>
      </c>
      <c r="M13" s="1126"/>
      <c r="N13" s="1129"/>
      <c r="O13" s="1145"/>
      <c r="P13" s="1112"/>
      <c r="Q13" s="1114"/>
      <c r="R13" s="1131"/>
      <c r="S13" s="1131"/>
      <c r="T13" s="1134" t="s">
        <v>312</v>
      </c>
      <c r="U13" s="1135"/>
      <c r="V13" s="1099"/>
      <c r="W13" s="1145"/>
      <c r="X13" s="1117"/>
      <c r="Y13" s="1140"/>
      <c r="Z13" s="1141"/>
      <c r="AA13" s="1131"/>
      <c r="AB13" s="475" t="s">
        <v>313</v>
      </c>
      <c r="AC13" s="1099"/>
      <c r="AD13" s="411" t="s">
        <v>314</v>
      </c>
      <c r="AE13" s="434" t="s">
        <v>315</v>
      </c>
      <c r="AF13" s="434" t="s">
        <v>314</v>
      </c>
      <c r="AG13" s="434" t="s">
        <v>315</v>
      </c>
    </row>
    <row r="14" spans="1:33" s="420" customFormat="1" ht="24.9" customHeight="1">
      <c r="A14" s="435" t="s">
        <v>316</v>
      </c>
      <c r="B14" s="1000" t="str">
        <f>IF(基本情報入力シート!C53="","",基本情報入力シート!C53)</f>
        <v/>
      </c>
      <c r="C14" s="1001"/>
      <c r="D14" s="1001"/>
      <c r="E14" s="1001"/>
      <c r="F14" s="1001"/>
      <c r="G14" s="1001"/>
      <c r="H14" s="1001"/>
      <c r="I14" s="1002"/>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87"/>
      <c r="Q14" s="1088"/>
      <c r="R14" s="460" t="str">
        <f>IFERROR(IF(OR('別紙様式3-2（４・５月）'!R16="",'別紙様式3-2（４・５月）'!Z16="ベア加算"),"",P14*VLOOKUP(N14,【参考】数式用!$AD$2:$AH$27,MATCH(O14,【参考】数式用!$K$4:$N$4,0)+1,0)),"")</f>
        <v/>
      </c>
      <c r="S14" s="461"/>
      <c r="T14" s="1087"/>
      <c r="U14" s="1088"/>
      <c r="V14" s="470" t="str">
        <f>IFERROR(IF(AND('別紙様式3-2（４・５月）'!O16="", O14&lt;&gt;""),P14, P14*VLOOKUP(AF14,【参考】数式用4!$DC$3:$DZ$106,MATCH(N14,【参考】数式用4!$DC$2:$DZ$2,0))),"")</f>
        <v/>
      </c>
      <c r="W14" s="476"/>
      <c r="X14" s="464"/>
      <c r="Y14" s="1132" t="str">
        <f>IFERROR(
     IF(OR('別紙様式3-2（４・５月）'!R16="",'別紙様式3-2（４・５月）'!Z16="ベア加算"),"",
                                            X14*VLOOKUP(N14,【参考】数式用!$AD$2:$AH$27,MATCH(W14,【参考】数式用!$K$4:$N$4,0)+1,0)
      ),"")</f>
        <v/>
      </c>
      <c r="Z14" s="1132"/>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93" t="str">
        <f>IF(基本情報入力シート!C54="","",基本情報入力シート!C54)</f>
        <v/>
      </c>
      <c r="C15" s="994"/>
      <c r="D15" s="994"/>
      <c r="E15" s="994"/>
      <c r="F15" s="994"/>
      <c r="G15" s="994"/>
      <c r="H15" s="994"/>
      <c r="I15" s="995"/>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81"/>
      <c r="Q15" s="1082"/>
      <c r="R15" s="462" t="str">
        <f>IFERROR(IF(OR('別紙様式3-2（４・５月）'!R17="",'別紙様式3-2（４・５月）'!Z17="ベア加算"),"",P15*VLOOKUP(N15,【参考】数式用!$AD$2:$AH$27,MATCH(O15,【参考】数式用!$K$4:$N$4,0)+1,0)),"")</f>
        <v/>
      </c>
      <c r="S15" s="121"/>
      <c r="T15" s="1087"/>
      <c r="U15" s="1088"/>
      <c r="V15" s="465" t="str">
        <f>IFERROR(IF(AND('別紙様式3-2（４・５月）'!O17="", O15&lt;&gt;""),P15, P15*VLOOKUP(AF15,【参考】数式用4!$DC$3:$DZ$106,MATCH(N15,【参考】数式用4!$DC$2:$DZ$2,0))),"")</f>
        <v/>
      </c>
      <c r="W15" s="100"/>
      <c r="X15" s="463"/>
      <c r="Y15" s="1133" t="str">
        <f>IFERROR(
     IF(OR('別紙様式3-2（４・５月）'!R17="",'別紙様式3-2（４・５月）'!Z17="ベア加算"),"",
                                            X15*VLOOKUP(N15,【参考】数式用!$AD$2:$AH$27,MATCH(W15,【参考】数式用!$K$4:$N$4,0)+1,0)
      ),"")</f>
        <v/>
      </c>
      <c r="Z15" s="1133"/>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93" t="str">
        <f>IF(基本情報入力シート!C55="","",基本情報入力シート!C55)</f>
        <v/>
      </c>
      <c r="C16" s="994"/>
      <c r="D16" s="994"/>
      <c r="E16" s="994"/>
      <c r="F16" s="994"/>
      <c r="G16" s="994"/>
      <c r="H16" s="994"/>
      <c r="I16" s="995"/>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81"/>
      <c r="Q16" s="1082"/>
      <c r="R16" s="462" t="str">
        <f>IFERROR(IF(OR('別紙様式3-2（４・５月）'!R18="",'別紙様式3-2（４・５月）'!Z18="ベア加算"),"",P16*VLOOKUP(N16,【参考】数式用!$AD$2:$AH$27,MATCH(O16,【参考】数式用!$K$4:$N$4,0)+1,0)),"")</f>
        <v/>
      </c>
      <c r="S16" s="121"/>
      <c r="T16" s="1087"/>
      <c r="U16" s="1088"/>
      <c r="V16" s="465" t="str">
        <f>IFERROR(IF(AND('別紙様式3-2（４・５月）'!O18="", O16&lt;&gt;""),P16, P16*VLOOKUP(AF16,【参考】数式用4!$DC$3:$DZ$106,MATCH(N16,【参考】数式用4!$DC$2:$DZ$2,0))),"")</f>
        <v/>
      </c>
      <c r="W16" s="100"/>
      <c r="X16" s="463"/>
      <c r="Y16" s="1133" t="str">
        <f>IFERROR(
     IF(OR('別紙様式3-2（４・５月）'!R18="",'別紙様式3-2（４・５月）'!Z18="ベア加算"),"",
                                            X16*VLOOKUP(N16,【参考】数式用!$AD$2:$AH$27,MATCH(W16,【参考】数式用!$K$4:$N$4,0)+1,0)
      ),"")</f>
        <v/>
      </c>
      <c r="Z16" s="1133"/>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93" t="str">
        <f>IF(基本情報入力シート!C56="","",基本情報入力シート!C56)</f>
        <v/>
      </c>
      <c r="C17" s="994"/>
      <c r="D17" s="994"/>
      <c r="E17" s="994"/>
      <c r="F17" s="994"/>
      <c r="G17" s="994"/>
      <c r="H17" s="994"/>
      <c r="I17" s="995"/>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81"/>
      <c r="Q17" s="1082"/>
      <c r="R17" s="462" t="str">
        <f>IFERROR(IF(OR('別紙様式3-2（４・５月）'!R19="",'別紙様式3-2（４・５月）'!Z19="ベア加算"),"",P17*VLOOKUP(N17,【参考】数式用!$AD$2:$AH$27,MATCH(O17,【参考】数式用!$K$4:$N$4,0)+1,0)),"")</f>
        <v/>
      </c>
      <c r="S17" s="121"/>
      <c r="T17" s="1087"/>
      <c r="U17" s="1088"/>
      <c r="V17" s="465" t="str">
        <f>IFERROR(IF(AND('別紙様式3-2（４・５月）'!O19="", O17&lt;&gt;""),P17, P17*VLOOKUP(AF17,【参考】数式用4!$DC$3:$DZ$106,MATCH(N17,【参考】数式用4!$DC$2:$DZ$2,0))),"")</f>
        <v/>
      </c>
      <c r="W17" s="100"/>
      <c r="X17" s="463"/>
      <c r="Y17" s="1133" t="str">
        <f>IFERROR(
     IF(OR('別紙様式3-2（４・５月）'!R19="",'別紙様式3-2（４・５月）'!Z19="ベア加算"),"",
                                            X17*VLOOKUP(N17,【参考】数式用!$AD$2:$AH$27,MATCH(W17,【参考】数式用!$K$4:$N$4,0)+1,0)
      ),"")</f>
        <v/>
      </c>
      <c r="Z17" s="1133"/>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93" t="str">
        <f>IF(基本情報入力シート!C57="","",基本情報入力シート!C57)</f>
        <v/>
      </c>
      <c r="C18" s="994"/>
      <c r="D18" s="994"/>
      <c r="E18" s="994"/>
      <c r="F18" s="994"/>
      <c r="G18" s="994"/>
      <c r="H18" s="994"/>
      <c r="I18" s="995"/>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81"/>
      <c r="Q18" s="1082"/>
      <c r="R18" s="462" t="str">
        <f>IFERROR(IF(OR('別紙様式3-2（４・５月）'!R20="",'別紙様式3-2（４・５月）'!Z20="ベア加算"),"",P18*VLOOKUP(N18,【参考】数式用!$AD$2:$AH$27,MATCH(O18,【参考】数式用!$K$4:$N$4,0)+1,0)),"")</f>
        <v/>
      </c>
      <c r="S18" s="121"/>
      <c r="T18" s="1087"/>
      <c r="U18" s="1088"/>
      <c r="V18" s="465" t="str">
        <f>IFERROR(IF(AND('別紙様式3-2（４・５月）'!O20="", O18&lt;&gt;""),P18, P18*VLOOKUP(AF18,【参考】数式用4!$DC$3:$DZ$106,MATCH(N18,【参考】数式用4!$DC$2:$DZ$2,0))),"")</f>
        <v/>
      </c>
      <c r="W18" s="100"/>
      <c r="X18" s="463"/>
      <c r="Y18" s="1133" t="str">
        <f>IFERROR(
     IF(OR('別紙様式3-2（４・５月）'!R20="",'別紙様式3-2（４・５月）'!Z20="ベア加算"),"",
                                            X18*VLOOKUP(N18,【参考】数式用!$AD$2:$AH$27,MATCH(W18,【参考】数式用!$K$4:$N$4,0)+1,0)
      ),"")</f>
        <v/>
      </c>
      <c r="Z18" s="1133"/>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93" t="str">
        <f>IF(基本情報入力シート!C58="","",基本情報入力シート!C58)</f>
        <v/>
      </c>
      <c r="C19" s="994"/>
      <c r="D19" s="994"/>
      <c r="E19" s="994"/>
      <c r="F19" s="994"/>
      <c r="G19" s="994"/>
      <c r="H19" s="994"/>
      <c r="I19" s="995"/>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81"/>
      <c r="Q19" s="1082"/>
      <c r="R19" s="462" t="str">
        <f>IFERROR(IF(OR('別紙様式3-2（４・５月）'!R21="",'別紙様式3-2（４・５月）'!Z21="ベア加算"),"",P19*VLOOKUP(N19,【参考】数式用!$AD$2:$AH$27,MATCH(O19,【参考】数式用!$K$4:$N$4,0)+1,0)),"")</f>
        <v/>
      </c>
      <c r="S19" s="121"/>
      <c r="T19" s="1087"/>
      <c r="U19" s="1088"/>
      <c r="V19" s="465" t="str">
        <f>IFERROR(IF(AND('別紙様式3-2（４・５月）'!O21="", O19&lt;&gt;""),P19, P19*VLOOKUP(AF19,【参考】数式用4!$DC$3:$DZ$106,MATCH(N19,【参考】数式用4!$DC$2:$DZ$2,0))),"")</f>
        <v/>
      </c>
      <c r="W19" s="100"/>
      <c r="X19" s="463"/>
      <c r="Y19" s="1133" t="str">
        <f>IFERROR(
     IF(OR('別紙様式3-2（４・５月）'!R21="",'別紙様式3-2（４・５月）'!Z21="ベア加算"),"",
                                            X19*VLOOKUP(N19,【参考】数式用!$AD$2:$AH$27,MATCH(W19,【参考】数式用!$K$4:$N$4,0)+1,0)
      ),"")</f>
        <v/>
      </c>
      <c r="Z19" s="1133"/>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93" t="str">
        <f>IF(基本情報入力シート!C59="","",基本情報入力シート!C59)</f>
        <v/>
      </c>
      <c r="C20" s="994"/>
      <c r="D20" s="994"/>
      <c r="E20" s="994"/>
      <c r="F20" s="994"/>
      <c r="G20" s="994"/>
      <c r="H20" s="994"/>
      <c r="I20" s="995"/>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81"/>
      <c r="Q20" s="1082"/>
      <c r="R20" s="462" t="str">
        <f>IFERROR(IF(OR('別紙様式3-2（４・５月）'!R22="",'別紙様式3-2（４・５月）'!Z22="ベア加算"),"",P20*VLOOKUP(N20,【参考】数式用!$AD$2:$AH$27,MATCH(O20,【参考】数式用!$K$4:$N$4,0)+1,0)),"")</f>
        <v/>
      </c>
      <c r="S20" s="121"/>
      <c r="T20" s="1087"/>
      <c r="U20" s="1088"/>
      <c r="V20" s="465" t="str">
        <f>IFERROR(IF(AND('別紙様式3-2（４・５月）'!O22="", O20&lt;&gt;""),P20, P20*VLOOKUP(AF20,【参考】数式用4!$DC$3:$DZ$106,MATCH(N20,【参考】数式用4!$DC$2:$DZ$2,0))),"")</f>
        <v/>
      </c>
      <c r="W20" s="100"/>
      <c r="X20" s="463"/>
      <c r="Y20" s="1133" t="str">
        <f>IFERROR(
     IF(OR('別紙様式3-2（４・５月）'!R22="",'別紙様式3-2（４・５月）'!Z22="ベア加算"),"",
                                            X20*VLOOKUP(N20,【参考】数式用!$AD$2:$AH$27,MATCH(W20,【参考】数式用!$K$4:$N$4,0)+1,0)
      ),"")</f>
        <v/>
      </c>
      <c r="Z20" s="1133"/>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93" t="str">
        <f>IF(基本情報入力シート!C60="","",基本情報入力シート!C60)</f>
        <v/>
      </c>
      <c r="C21" s="994"/>
      <c r="D21" s="994"/>
      <c r="E21" s="994"/>
      <c r="F21" s="994"/>
      <c r="G21" s="994"/>
      <c r="H21" s="994"/>
      <c r="I21" s="995"/>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81"/>
      <c r="Q21" s="1082"/>
      <c r="R21" s="462" t="str">
        <f>IFERROR(IF(OR('別紙様式3-2（４・５月）'!R23="",'別紙様式3-2（４・５月）'!Z23="ベア加算"),"",P21*VLOOKUP(N21,【参考】数式用!$AD$2:$AH$27,MATCH(O21,【参考】数式用!$K$4:$N$4,0)+1,0)),"")</f>
        <v/>
      </c>
      <c r="S21" s="121"/>
      <c r="T21" s="1087"/>
      <c r="U21" s="1088"/>
      <c r="V21" s="465" t="str">
        <f>IFERROR(IF(AND('別紙様式3-2（４・５月）'!O23="", O21&lt;&gt;""),P21, P21*VLOOKUP(AF21,【参考】数式用4!$DC$3:$DZ$106,MATCH(N21,【参考】数式用4!$DC$2:$DZ$2,0))),"")</f>
        <v/>
      </c>
      <c r="W21" s="100"/>
      <c r="X21" s="463"/>
      <c r="Y21" s="1133" t="str">
        <f>IFERROR(
     IF(OR('別紙様式3-2（４・５月）'!R23="",'別紙様式3-2（４・５月）'!Z23="ベア加算"),"",
                                            X21*VLOOKUP(N21,【参考】数式用!$AD$2:$AH$27,MATCH(W21,【参考】数式用!$K$4:$N$4,0)+1,0)
      ),"")</f>
        <v/>
      </c>
      <c r="Z21" s="1133"/>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93" t="str">
        <f>IF(基本情報入力シート!C61="","",基本情報入力シート!C61)</f>
        <v/>
      </c>
      <c r="C22" s="994"/>
      <c r="D22" s="994"/>
      <c r="E22" s="994"/>
      <c r="F22" s="994"/>
      <c r="G22" s="994"/>
      <c r="H22" s="994"/>
      <c r="I22" s="995"/>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81"/>
      <c r="Q22" s="1082"/>
      <c r="R22" s="462" t="str">
        <f>IFERROR(IF(OR('別紙様式3-2（４・５月）'!R24="",'別紙様式3-2（４・５月）'!Z24="ベア加算"),"",P22*VLOOKUP(N22,【参考】数式用!$AD$2:$AH$27,MATCH(O22,【参考】数式用!$K$4:$N$4,0)+1,0)),"")</f>
        <v/>
      </c>
      <c r="S22" s="121"/>
      <c r="T22" s="1087"/>
      <c r="U22" s="1088"/>
      <c r="V22" s="465" t="str">
        <f>IFERROR(IF(AND('別紙様式3-2（４・５月）'!O24="", O22&lt;&gt;""),P22, P22*VLOOKUP(AF22,【参考】数式用4!$DC$3:$DZ$106,MATCH(N22,【参考】数式用4!$DC$2:$DZ$2,0))),"")</f>
        <v/>
      </c>
      <c r="W22" s="100"/>
      <c r="X22" s="463"/>
      <c r="Y22" s="1133" t="str">
        <f>IFERROR(
     IF(OR('別紙様式3-2（４・５月）'!R24="",'別紙様式3-2（４・５月）'!Z24="ベア加算"),"",
                                            X22*VLOOKUP(N22,【参考】数式用!$AD$2:$AH$27,MATCH(W22,【参考】数式用!$K$4:$N$4,0)+1,0)
      ),"")</f>
        <v/>
      </c>
      <c r="Z22" s="1133"/>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93" t="str">
        <f>IF(基本情報入力シート!C62="","",基本情報入力シート!C62)</f>
        <v/>
      </c>
      <c r="C23" s="994"/>
      <c r="D23" s="994"/>
      <c r="E23" s="994"/>
      <c r="F23" s="994"/>
      <c r="G23" s="994"/>
      <c r="H23" s="994"/>
      <c r="I23" s="995"/>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81"/>
      <c r="Q23" s="1082"/>
      <c r="R23" s="462" t="str">
        <f>IFERROR(IF(OR('別紙様式3-2（４・５月）'!R25="",'別紙様式3-2（４・５月）'!Z25="ベア加算"),"",P23*VLOOKUP(N23,【参考】数式用!$AD$2:$AH$27,MATCH(O23,【参考】数式用!$K$4:$N$4,0)+1,0)),"")</f>
        <v/>
      </c>
      <c r="S23" s="121"/>
      <c r="T23" s="1087"/>
      <c r="U23" s="1088"/>
      <c r="V23" s="465" t="str">
        <f>IFERROR(IF(AND('別紙様式3-2（４・５月）'!O25="", O23&lt;&gt;""),P23, P23*VLOOKUP(AF23,【参考】数式用4!$DC$3:$DZ$106,MATCH(N23,【参考】数式用4!$DC$2:$DZ$2,0))),"")</f>
        <v/>
      </c>
      <c r="W23" s="100"/>
      <c r="X23" s="463"/>
      <c r="Y23" s="1133" t="str">
        <f>IFERROR(
     IF(OR('別紙様式3-2（４・５月）'!R25="",'別紙様式3-2（４・５月）'!Z25="ベア加算"),"",
                                            X23*VLOOKUP(N23,【参考】数式用!$AD$2:$AH$27,MATCH(W23,【参考】数式用!$K$4:$N$4,0)+1,0)
      ),"")</f>
        <v/>
      </c>
      <c r="Z23" s="1133"/>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93" t="str">
        <f>IF(基本情報入力シート!C63="","",基本情報入力シート!C63)</f>
        <v/>
      </c>
      <c r="C24" s="994"/>
      <c r="D24" s="994"/>
      <c r="E24" s="994"/>
      <c r="F24" s="994"/>
      <c r="G24" s="994"/>
      <c r="H24" s="994"/>
      <c r="I24" s="995"/>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81"/>
      <c r="Q24" s="1082"/>
      <c r="R24" s="462" t="str">
        <f>IFERROR(IF(OR('別紙様式3-2（４・５月）'!R26="",'別紙様式3-2（４・５月）'!Z26="ベア加算"),"",P24*VLOOKUP(N24,【参考】数式用!$AD$2:$AH$27,MATCH(O24,【参考】数式用!$K$4:$N$4,0)+1,0)),"")</f>
        <v/>
      </c>
      <c r="S24" s="121"/>
      <c r="T24" s="1087"/>
      <c r="U24" s="1088"/>
      <c r="V24" s="465" t="str">
        <f>IFERROR(IF(AND('別紙様式3-2（４・５月）'!O26="", O24&lt;&gt;""),P24, P24*VLOOKUP(AF24,【参考】数式用4!$DC$3:$DZ$106,MATCH(N24,【参考】数式用4!$DC$2:$DZ$2,0))),"")</f>
        <v/>
      </c>
      <c r="W24" s="100"/>
      <c r="X24" s="463"/>
      <c r="Y24" s="1133" t="str">
        <f>IFERROR(
     IF(OR('別紙様式3-2（４・５月）'!R26="",'別紙様式3-2（４・５月）'!Z26="ベア加算"),"",
                                            X24*VLOOKUP(N24,【参考】数式用!$AD$2:$AH$27,MATCH(W24,【参考】数式用!$K$4:$N$4,0)+1,0)
      ),"")</f>
        <v/>
      </c>
      <c r="Z24" s="1133"/>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93" t="str">
        <f>IF(基本情報入力シート!C64="","",基本情報入力シート!C64)</f>
        <v/>
      </c>
      <c r="C25" s="994"/>
      <c r="D25" s="994"/>
      <c r="E25" s="994"/>
      <c r="F25" s="994"/>
      <c r="G25" s="994"/>
      <c r="H25" s="994"/>
      <c r="I25" s="995"/>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81"/>
      <c r="Q25" s="1082"/>
      <c r="R25" s="462" t="str">
        <f>IFERROR(IF(OR('別紙様式3-2（４・５月）'!R27="",'別紙様式3-2（４・５月）'!Z27="ベア加算"),"",P25*VLOOKUP(N25,【参考】数式用!$AD$2:$AH$27,MATCH(O25,【参考】数式用!$K$4:$N$4,0)+1,0)),"")</f>
        <v/>
      </c>
      <c r="S25" s="121"/>
      <c r="T25" s="1087"/>
      <c r="U25" s="1088"/>
      <c r="V25" s="465" t="str">
        <f>IFERROR(IF(AND('別紙様式3-2（４・５月）'!O27="", O25&lt;&gt;""),P25, P25*VLOOKUP(AF25,【参考】数式用4!$DC$3:$DZ$106,MATCH(N25,【参考】数式用4!$DC$2:$DZ$2,0))),"")</f>
        <v/>
      </c>
      <c r="W25" s="100"/>
      <c r="X25" s="463"/>
      <c r="Y25" s="1133" t="str">
        <f>IFERROR(
     IF(OR('別紙様式3-2（４・５月）'!R27="",'別紙様式3-2（４・５月）'!Z27="ベア加算"),"",
                                            X25*VLOOKUP(N25,【参考】数式用!$AD$2:$AH$27,MATCH(W25,【参考】数式用!$K$4:$N$4,0)+1,0)
      ),"")</f>
        <v/>
      </c>
      <c r="Z25" s="1133"/>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93" t="str">
        <f>IF(基本情報入力シート!C65="","",基本情報入力シート!C65)</f>
        <v/>
      </c>
      <c r="C26" s="994"/>
      <c r="D26" s="994"/>
      <c r="E26" s="994"/>
      <c r="F26" s="994"/>
      <c r="G26" s="994"/>
      <c r="H26" s="994"/>
      <c r="I26" s="995"/>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81"/>
      <c r="Q26" s="1082"/>
      <c r="R26" s="462" t="str">
        <f>IFERROR(IF(OR('別紙様式3-2（４・５月）'!R28="",'別紙様式3-2（４・５月）'!Z28="ベア加算"),"",P26*VLOOKUP(N26,【参考】数式用!$AD$2:$AH$27,MATCH(O26,【参考】数式用!$K$4:$N$4,0)+1,0)),"")</f>
        <v/>
      </c>
      <c r="S26" s="121"/>
      <c r="T26" s="1087"/>
      <c r="U26" s="1088"/>
      <c r="V26" s="465" t="str">
        <f>IFERROR(IF(AND('別紙様式3-2（４・５月）'!O28="", O26&lt;&gt;""),P26, P26*VLOOKUP(AF26,【参考】数式用4!$DC$3:$DZ$106,MATCH(N26,【参考】数式用4!$DC$2:$DZ$2,0))),"")</f>
        <v/>
      </c>
      <c r="W26" s="100"/>
      <c r="X26" s="463"/>
      <c r="Y26" s="1133" t="str">
        <f>IFERROR(
     IF(OR('別紙様式3-2（４・５月）'!R28="",'別紙様式3-2（４・５月）'!Z28="ベア加算"),"",
                                            X26*VLOOKUP(N26,【参考】数式用!$AD$2:$AH$27,MATCH(W26,【参考】数式用!$K$4:$N$4,0)+1,0)
      ),"")</f>
        <v/>
      </c>
      <c r="Z26" s="1133"/>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93" t="str">
        <f>IF(基本情報入力シート!C66="","",基本情報入力シート!C66)</f>
        <v/>
      </c>
      <c r="C27" s="994"/>
      <c r="D27" s="994"/>
      <c r="E27" s="994"/>
      <c r="F27" s="994"/>
      <c r="G27" s="994"/>
      <c r="H27" s="994"/>
      <c r="I27" s="995"/>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81"/>
      <c r="Q27" s="1082"/>
      <c r="R27" s="462" t="str">
        <f>IFERROR(IF(OR('別紙様式3-2（４・５月）'!R29="",'別紙様式3-2（４・５月）'!Z29="ベア加算"),"",P27*VLOOKUP(N27,【参考】数式用!$AD$2:$AH$27,MATCH(O27,【参考】数式用!$K$4:$N$4,0)+1,0)),"")</f>
        <v/>
      </c>
      <c r="S27" s="121"/>
      <c r="T27" s="1087"/>
      <c r="U27" s="1088"/>
      <c r="V27" s="465" t="str">
        <f>IFERROR(IF(AND('別紙様式3-2（４・５月）'!O29="", O27&lt;&gt;""),P27, P27*VLOOKUP(AF27,【参考】数式用4!$DC$3:$DZ$106,MATCH(N27,【参考】数式用4!$DC$2:$DZ$2,0))),"")</f>
        <v/>
      </c>
      <c r="W27" s="100"/>
      <c r="X27" s="463"/>
      <c r="Y27" s="1133" t="str">
        <f>IFERROR(
     IF(OR('別紙様式3-2（４・５月）'!R29="",'別紙様式3-2（４・５月）'!Z29="ベア加算"),"",
                                            X27*VLOOKUP(N27,【参考】数式用!$AD$2:$AH$27,MATCH(W27,【参考】数式用!$K$4:$N$4,0)+1,0)
      ),"")</f>
        <v/>
      </c>
      <c r="Z27" s="1133"/>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93" t="str">
        <f>IF(基本情報入力シート!C67="","",基本情報入力シート!C67)</f>
        <v/>
      </c>
      <c r="C28" s="994"/>
      <c r="D28" s="994"/>
      <c r="E28" s="994"/>
      <c r="F28" s="994"/>
      <c r="G28" s="994"/>
      <c r="H28" s="994"/>
      <c r="I28" s="995"/>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81"/>
      <c r="Q28" s="1082"/>
      <c r="R28" s="462" t="str">
        <f>IFERROR(IF(OR('別紙様式3-2（４・５月）'!R30="",'別紙様式3-2（４・５月）'!Z30="ベア加算"),"",P28*VLOOKUP(N28,【参考】数式用!$AD$2:$AH$27,MATCH(O28,【参考】数式用!$K$4:$N$4,0)+1,0)),"")</f>
        <v/>
      </c>
      <c r="S28" s="121"/>
      <c r="T28" s="1087"/>
      <c r="U28" s="1088"/>
      <c r="V28" s="465" t="str">
        <f>IFERROR(IF(AND('別紙様式3-2（４・５月）'!O30="", O28&lt;&gt;""),P28, P28*VLOOKUP(AF28,【参考】数式用4!$DC$3:$DZ$106,MATCH(N28,【参考】数式用4!$DC$2:$DZ$2,0))),"")</f>
        <v/>
      </c>
      <c r="W28" s="100"/>
      <c r="X28" s="463"/>
      <c r="Y28" s="1133" t="str">
        <f>IFERROR(
     IF(OR('別紙様式3-2（４・５月）'!R30="",'別紙様式3-2（４・５月）'!Z30="ベア加算"),"",
                                            X28*VLOOKUP(N28,【参考】数式用!$AD$2:$AH$27,MATCH(W28,【参考】数式用!$K$4:$N$4,0)+1,0)
      ),"")</f>
        <v/>
      </c>
      <c r="Z28" s="1133"/>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93" t="str">
        <f>IF(基本情報入力シート!C68="","",基本情報入力シート!C68)</f>
        <v/>
      </c>
      <c r="C29" s="994"/>
      <c r="D29" s="994"/>
      <c r="E29" s="994"/>
      <c r="F29" s="994"/>
      <c r="G29" s="994"/>
      <c r="H29" s="994"/>
      <c r="I29" s="995"/>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81"/>
      <c r="Q29" s="1082"/>
      <c r="R29" s="462" t="str">
        <f>IFERROR(IF(OR('別紙様式3-2（４・５月）'!R31="",'別紙様式3-2（４・５月）'!Z31="ベア加算"),"",P29*VLOOKUP(N29,【参考】数式用!$AD$2:$AH$27,MATCH(O29,【参考】数式用!$K$4:$N$4,0)+1,0)),"")</f>
        <v/>
      </c>
      <c r="S29" s="121"/>
      <c r="T29" s="1081"/>
      <c r="U29" s="1082"/>
      <c r="V29" s="465" t="str">
        <f>IFERROR(IF(AND('別紙様式3-2（４・５月）'!O31="", O29&lt;&gt;""),P29, P29*VLOOKUP(AF29,【参考】数式用4!$DC$3:$DZ$106,MATCH(N29,【参考】数式用4!$DC$2:$DZ$2,0))),"")</f>
        <v/>
      </c>
      <c r="W29" s="101"/>
      <c r="X29" s="463"/>
      <c r="Y29" s="1133" t="str">
        <f>IFERROR(
     IF(OR('別紙様式3-2（４・５月）'!R31="",'別紙様式3-2（４・５月）'!Z31="ベア加算"),"",
                                            X29*VLOOKUP(N29,【参考】数式用!$AD$2:$AH$27,MATCH(W29,【参考】数式用!$K$4:$N$4,0)+1,0)
      ),"")</f>
        <v/>
      </c>
      <c r="Z29" s="1133"/>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93" t="str">
        <f>IF(基本情報入力シート!C69="","",基本情報入力シート!C69)</f>
        <v/>
      </c>
      <c r="C30" s="994"/>
      <c r="D30" s="994"/>
      <c r="E30" s="994"/>
      <c r="F30" s="994"/>
      <c r="G30" s="994"/>
      <c r="H30" s="994"/>
      <c r="I30" s="995"/>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81"/>
      <c r="Q30" s="1082"/>
      <c r="R30" s="462" t="str">
        <f>IFERROR(IF(OR('別紙様式3-2（４・５月）'!R32="",'別紙様式3-2（４・５月）'!Z32="ベア加算"),"",P30*VLOOKUP(N30,【参考】数式用!$AD$2:$AH$27,MATCH(O30,【参考】数式用!$K$4:$N$4,0)+1,0)),"")</f>
        <v/>
      </c>
      <c r="S30" s="121"/>
      <c r="T30" s="1087"/>
      <c r="U30" s="1088"/>
      <c r="V30" s="465" t="str">
        <f>IFERROR(IF(AND('別紙様式3-2（４・５月）'!O32="", O30&lt;&gt;""),P30, P30*VLOOKUP(AF30,【参考】数式用4!$DC$3:$DZ$106,MATCH(N30,【参考】数式用4!$DC$2:$DZ$2,0))),"")</f>
        <v/>
      </c>
      <c r="W30" s="100"/>
      <c r="X30" s="463"/>
      <c r="Y30" s="1133" t="str">
        <f>IFERROR(
     IF(OR('別紙様式3-2（４・５月）'!R32="",'別紙様式3-2（４・５月）'!Z32="ベア加算"),"",
                                            X30*VLOOKUP(N30,【参考】数式用!$AD$2:$AH$27,MATCH(W30,【参考】数式用!$K$4:$N$4,0)+1,0)
      ),"")</f>
        <v/>
      </c>
      <c r="Z30" s="1133"/>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93" t="str">
        <f>IF(基本情報入力シート!C70="","",基本情報入力シート!C70)</f>
        <v/>
      </c>
      <c r="C31" s="994"/>
      <c r="D31" s="994"/>
      <c r="E31" s="994"/>
      <c r="F31" s="994"/>
      <c r="G31" s="994"/>
      <c r="H31" s="994"/>
      <c r="I31" s="995"/>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81"/>
      <c r="Q31" s="1082"/>
      <c r="R31" s="462" t="str">
        <f>IFERROR(IF(OR('別紙様式3-2（４・５月）'!R33="",'別紙様式3-2（４・５月）'!Z33="ベア加算"),"",P31*VLOOKUP(N31,【参考】数式用!$AD$2:$AH$27,MATCH(O31,【参考】数式用!$K$4:$N$4,0)+1,0)),"")</f>
        <v/>
      </c>
      <c r="S31" s="121"/>
      <c r="T31" s="1087"/>
      <c r="U31" s="1088"/>
      <c r="V31" s="465" t="str">
        <f>IFERROR(IF(AND('別紙様式3-2（４・５月）'!O33="", O31&lt;&gt;""),P31, P31*VLOOKUP(AF31,【参考】数式用4!$DC$3:$DZ$106,MATCH(N31,【参考】数式用4!$DC$2:$DZ$2,0))),"")</f>
        <v/>
      </c>
      <c r="W31" s="100"/>
      <c r="X31" s="463"/>
      <c r="Y31" s="1133" t="str">
        <f>IFERROR(
     IF(OR('別紙様式3-2（４・５月）'!R33="",'別紙様式3-2（４・５月）'!Z33="ベア加算"),"",
                                            X31*VLOOKUP(N31,【参考】数式用!$AD$2:$AH$27,MATCH(W31,【参考】数式用!$K$4:$N$4,0)+1,0)
      ),"")</f>
        <v/>
      </c>
      <c r="Z31" s="1133"/>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93" t="str">
        <f>IF(基本情報入力シート!C71="","",基本情報入力シート!C71)</f>
        <v/>
      </c>
      <c r="C32" s="994"/>
      <c r="D32" s="994"/>
      <c r="E32" s="994"/>
      <c r="F32" s="994"/>
      <c r="G32" s="994"/>
      <c r="H32" s="994"/>
      <c r="I32" s="995"/>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81"/>
      <c r="Q32" s="1082"/>
      <c r="R32" s="462" t="str">
        <f>IFERROR(IF(OR('別紙様式3-2（４・５月）'!R34="",'別紙様式3-2（４・５月）'!Z34="ベア加算"),"",P32*VLOOKUP(N32,【参考】数式用!$AD$2:$AH$27,MATCH(O32,【参考】数式用!$K$4:$N$4,0)+1,0)),"")</f>
        <v/>
      </c>
      <c r="S32" s="121"/>
      <c r="T32" s="1087"/>
      <c r="U32" s="1088"/>
      <c r="V32" s="465" t="str">
        <f>IFERROR(IF(AND('別紙様式3-2（４・５月）'!O34="", O32&lt;&gt;""),P32, P32*VLOOKUP(AF32,【参考】数式用4!$DC$3:$DZ$106,MATCH(N32,【参考】数式用4!$DC$2:$DZ$2,0))),"")</f>
        <v/>
      </c>
      <c r="W32" s="100"/>
      <c r="X32" s="463"/>
      <c r="Y32" s="1133" t="str">
        <f>IFERROR(
     IF(OR('別紙様式3-2（４・５月）'!R34="",'別紙様式3-2（４・５月）'!Z34="ベア加算"),"",
                                            X32*VLOOKUP(N32,【参考】数式用!$AD$2:$AH$27,MATCH(W32,【参考】数式用!$K$4:$N$4,0)+1,0)
      ),"")</f>
        <v/>
      </c>
      <c r="Z32" s="1133"/>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93" t="str">
        <f>IF(基本情報入力シート!C72="","",基本情報入力シート!C72)</f>
        <v/>
      </c>
      <c r="C33" s="994"/>
      <c r="D33" s="994"/>
      <c r="E33" s="994"/>
      <c r="F33" s="994"/>
      <c r="G33" s="994"/>
      <c r="H33" s="994"/>
      <c r="I33" s="995"/>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81"/>
      <c r="Q33" s="1082"/>
      <c r="R33" s="462" t="str">
        <f>IFERROR(IF(OR('別紙様式3-2（４・５月）'!R35="",'別紙様式3-2（４・５月）'!Z35="ベア加算"),"",P33*VLOOKUP(N33,【参考】数式用!$AD$2:$AH$27,MATCH(O33,【参考】数式用!$K$4:$N$4,0)+1,0)),"")</f>
        <v/>
      </c>
      <c r="S33" s="121"/>
      <c r="T33" s="1087"/>
      <c r="U33" s="1088"/>
      <c r="V33" s="465" t="str">
        <f>IFERROR(IF(AND('別紙様式3-2（４・５月）'!O35="", O33&lt;&gt;""),P33, P33*VLOOKUP(AF33,【参考】数式用4!$DC$3:$DZ$106,MATCH(N33,【参考】数式用4!$DC$2:$DZ$2,0))),"")</f>
        <v/>
      </c>
      <c r="W33" s="100"/>
      <c r="X33" s="463"/>
      <c r="Y33" s="1133" t="str">
        <f>IFERROR(
     IF(OR('別紙様式3-2（４・５月）'!R35="",'別紙様式3-2（４・５月）'!Z35="ベア加算"),"",
                                            X33*VLOOKUP(N33,【参考】数式用!$AD$2:$AH$27,MATCH(W33,【参考】数式用!$K$4:$N$4,0)+1,0)
      ),"")</f>
        <v/>
      </c>
      <c r="Z33" s="1133"/>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93" t="str">
        <f>IF(基本情報入力シート!C73="","",基本情報入力シート!C73)</f>
        <v/>
      </c>
      <c r="C34" s="994"/>
      <c r="D34" s="994"/>
      <c r="E34" s="994"/>
      <c r="F34" s="994"/>
      <c r="G34" s="994"/>
      <c r="H34" s="994"/>
      <c r="I34" s="995"/>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81"/>
      <c r="Q34" s="1082"/>
      <c r="R34" s="462" t="str">
        <f>IFERROR(IF(OR('別紙様式3-2（４・５月）'!R36="",'別紙様式3-2（４・５月）'!Z36="ベア加算"),"",P34*VLOOKUP(N34,【参考】数式用!$AD$2:$AH$27,MATCH(O34,【参考】数式用!$K$4:$N$4,0)+1,0)),"")</f>
        <v/>
      </c>
      <c r="S34" s="121"/>
      <c r="T34" s="1087"/>
      <c r="U34" s="1088"/>
      <c r="V34" s="465" t="str">
        <f>IFERROR(IF(AND('別紙様式3-2（４・５月）'!O36="", O34&lt;&gt;""),P34, P34*VLOOKUP(AF34,【参考】数式用4!$DC$3:$DZ$106,MATCH(N34,【参考】数式用4!$DC$2:$DZ$2,0))),"")</f>
        <v/>
      </c>
      <c r="W34" s="100"/>
      <c r="X34" s="463"/>
      <c r="Y34" s="1133" t="str">
        <f>IFERROR(
     IF(OR('別紙様式3-2（４・５月）'!R36="",'別紙様式3-2（４・５月）'!Z36="ベア加算"),"",
                                            X34*VLOOKUP(N34,【参考】数式用!$AD$2:$AH$27,MATCH(W34,【参考】数式用!$K$4:$N$4,0)+1,0)
      ),"")</f>
        <v/>
      </c>
      <c r="Z34" s="1133"/>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93" t="str">
        <f>IF(基本情報入力シート!C74="","",基本情報入力シート!C74)</f>
        <v/>
      </c>
      <c r="C35" s="994"/>
      <c r="D35" s="994"/>
      <c r="E35" s="994"/>
      <c r="F35" s="994"/>
      <c r="G35" s="994"/>
      <c r="H35" s="994"/>
      <c r="I35" s="995"/>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81"/>
      <c r="Q35" s="1082"/>
      <c r="R35" s="462" t="str">
        <f>IFERROR(IF(OR('別紙様式3-2（４・５月）'!R37="",'別紙様式3-2（４・５月）'!Z37="ベア加算"),"",P35*VLOOKUP(N35,【参考】数式用!$AD$2:$AH$27,MATCH(O35,【参考】数式用!$K$4:$N$4,0)+1,0)),"")</f>
        <v/>
      </c>
      <c r="S35" s="121"/>
      <c r="T35" s="1087"/>
      <c r="U35" s="1088"/>
      <c r="V35" s="465" t="str">
        <f>IFERROR(IF(AND('別紙様式3-2（４・５月）'!O37="", O35&lt;&gt;""),P35, P35*VLOOKUP(AF35,【参考】数式用4!$DC$3:$DZ$106,MATCH(N35,【参考】数式用4!$DC$2:$DZ$2,0))),"")</f>
        <v/>
      </c>
      <c r="W35" s="100"/>
      <c r="X35" s="463"/>
      <c r="Y35" s="1133" t="str">
        <f>IFERROR(
     IF(OR('別紙様式3-2（４・５月）'!R37="",'別紙様式3-2（４・５月）'!Z37="ベア加算"),"",
                                            X35*VLOOKUP(N35,【参考】数式用!$AD$2:$AH$27,MATCH(W35,【参考】数式用!$K$4:$N$4,0)+1,0)
      ),"")</f>
        <v/>
      </c>
      <c r="Z35" s="1133"/>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93" t="str">
        <f>IF(基本情報入力シート!C75="","",基本情報入力シート!C75)</f>
        <v/>
      </c>
      <c r="C36" s="994"/>
      <c r="D36" s="994"/>
      <c r="E36" s="994"/>
      <c r="F36" s="994"/>
      <c r="G36" s="994"/>
      <c r="H36" s="994"/>
      <c r="I36" s="995"/>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81"/>
      <c r="Q36" s="1082"/>
      <c r="R36" s="462" t="str">
        <f>IFERROR(IF(OR('別紙様式3-2（４・５月）'!R38="",'別紙様式3-2（４・５月）'!Z38="ベア加算"),"",P36*VLOOKUP(N36,【参考】数式用!$AD$2:$AH$27,MATCH(O36,【参考】数式用!$K$4:$N$4,0)+1,0)),"")</f>
        <v/>
      </c>
      <c r="S36" s="121"/>
      <c r="T36" s="1087"/>
      <c r="U36" s="1088"/>
      <c r="V36" s="465" t="str">
        <f>IFERROR(IF(AND('別紙様式3-2（４・５月）'!O38="", O36&lt;&gt;""),P36, P36*VLOOKUP(AF36,【参考】数式用4!$DC$3:$DZ$106,MATCH(N36,【参考】数式用4!$DC$2:$DZ$2,0))),"")</f>
        <v/>
      </c>
      <c r="W36" s="100"/>
      <c r="X36" s="463"/>
      <c r="Y36" s="1133" t="str">
        <f>IFERROR(
     IF(OR('別紙様式3-2（４・５月）'!R38="",'別紙様式3-2（４・５月）'!Z38="ベア加算"),"",
                                            X36*VLOOKUP(N36,【参考】数式用!$AD$2:$AH$27,MATCH(W36,【参考】数式用!$K$4:$N$4,0)+1,0)
      ),"")</f>
        <v/>
      </c>
      <c r="Z36" s="1133"/>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93" t="str">
        <f>IF(基本情報入力シート!C76="","",基本情報入力シート!C76)</f>
        <v/>
      </c>
      <c r="C37" s="994"/>
      <c r="D37" s="994"/>
      <c r="E37" s="994"/>
      <c r="F37" s="994"/>
      <c r="G37" s="994"/>
      <c r="H37" s="994"/>
      <c r="I37" s="995"/>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81"/>
      <c r="Q37" s="1082"/>
      <c r="R37" s="462" t="str">
        <f>IFERROR(IF(OR('別紙様式3-2（４・５月）'!R39="",'別紙様式3-2（４・５月）'!Z39="ベア加算"),"",P37*VLOOKUP(N37,【参考】数式用!$AD$2:$AH$27,MATCH(O37,【参考】数式用!$K$4:$N$4,0)+1,0)),"")</f>
        <v/>
      </c>
      <c r="S37" s="121"/>
      <c r="T37" s="1087"/>
      <c r="U37" s="1088"/>
      <c r="V37" s="465" t="str">
        <f>IFERROR(IF(AND('別紙様式3-2（４・５月）'!O39="", O37&lt;&gt;""),P37, P37*VLOOKUP(AF37,【参考】数式用4!$DC$3:$DZ$106,MATCH(N37,【参考】数式用4!$DC$2:$DZ$2,0))),"")</f>
        <v/>
      </c>
      <c r="W37" s="100"/>
      <c r="X37" s="463"/>
      <c r="Y37" s="1133" t="str">
        <f>IFERROR(
     IF(OR('別紙様式3-2（４・５月）'!R39="",'別紙様式3-2（４・５月）'!Z39="ベア加算"),"",
                                            X37*VLOOKUP(N37,【参考】数式用!$AD$2:$AH$27,MATCH(W37,【参考】数式用!$K$4:$N$4,0)+1,0)
      ),"")</f>
        <v/>
      </c>
      <c r="Z37" s="1133"/>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93" t="str">
        <f>IF(基本情報入力シート!C77="","",基本情報入力シート!C77)</f>
        <v/>
      </c>
      <c r="C38" s="994"/>
      <c r="D38" s="994"/>
      <c r="E38" s="994"/>
      <c r="F38" s="994"/>
      <c r="G38" s="994"/>
      <c r="H38" s="994"/>
      <c r="I38" s="995"/>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81"/>
      <c r="Q38" s="1082"/>
      <c r="R38" s="462" t="str">
        <f>IFERROR(IF(OR('別紙様式3-2（４・５月）'!R40="",'別紙様式3-2（４・５月）'!Z40="ベア加算"),"",P38*VLOOKUP(N38,【参考】数式用!$AD$2:$AH$27,MATCH(O38,【参考】数式用!$K$4:$N$4,0)+1,0)),"")</f>
        <v/>
      </c>
      <c r="S38" s="121"/>
      <c r="T38" s="1087"/>
      <c r="U38" s="1088"/>
      <c r="V38" s="465" t="str">
        <f>IFERROR(IF(AND('別紙様式3-2（４・５月）'!O40="", O38&lt;&gt;""),P38, P38*VLOOKUP(AF38,【参考】数式用4!$DC$3:$DZ$106,MATCH(N38,【参考】数式用4!$DC$2:$DZ$2,0))),"")</f>
        <v/>
      </c>
      <c r="W38" s="100"/>
      <c r="X38" s="463"/>
      <c r="Y38" s="1133" t="str">
        <f>IFERROR(
     IF(OR('別紙様式3-2（４・５月）'!R40="",'別紙様式3-2（４・５月）'!Z40="ベア加算"),"",
                                            X38*VLOOKUP(N38,【参考】数式用!$AD$2:$AH$27,MATCH(W38,【参考】数式用!$K$4:$N$4,0)+1,0)
      ),"")</f>
        <v/>
      </c>
      <c r="Z38" s="1133"/>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93" t="str">
        <f>IF(基本情報入力シート!C78="","",基本情報入力シート!C78)</f>
        <v/>
      </c>
      <c r="C39" s="994"/>
      <c r="D39" s="994"/>
      <c r="E39" s="994"/>
      <c r="F39" s="994"/>
      <c r="G39" s="994"/>
      <c r="H39" s="994"/>
      <c r="I39" s="995"/>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81"/>
      <c r="Q39" s="1082"/>
      <c r="R39" s="462" t="str">
        <f>IFERROR(IF(OR('別紙様式3-2（４・５月）'!R41="",'別紙様式3-2（４・５月）'!Z41="ベア加算"),"",P39*VLOOKUP(N39,【参考】数式用!$AD$2:$AH$27,MATCH(O39,【参考】数式用!$K$4:$N$4,0)+1,0)),"")</f>
        <v/>
      </c>
      <c r="S39" s="121"/>
      <c r="T39" s="1087"/>
      <c r="U39" s="1088"/>
      <c r="V39" s="465" t="str">
        <f>IFERROR(IF(AND('別紙様式3-2（４・５月）'!O41="", O39&lt;&gt;""),P39, P39*VLOOKUP(AF39,【参考】数式用4!$DC$3:$DZ$106,MATCH(N39,【参考】数式用4!$DC$2:$DZ$2,0))),"")</f>
        <v/>
      </c>
      <c r="W39" s="100"/>
      <c r="X39" s="463"/>
      <c r="Y39" s="1133" t="str">
        <f>IFERROR(
     IF(OR('別紙様式3-2（４・５月）'!R41="",'別紙様式3-2（４・５月）'!Z41="ベア加算"),"",
                                            X39*VLOOKUP(N39,【参考】数式用!$AD$2:$AH$27,MATCH(W39,【参考】数式用!$K$4:$N$4,0)+1,0)
      ),"")</f>
        <v/>
      </c>
      <c r="Z39" s="1133"/>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93" t="str">
        <f>IF(基本情報入力シート!C79="","",基本情報入力シート!C79)</f>
        <v/>
      </c>
      <c r="C40" s="994"/>
      <c r="D40" s="994"/>
      <c r="E40" s="994"/>
      <c r="F40" s="994"/>
      <c r="G40" s="994"/>
      <c r="H40" s="994"/>
      <c r="I40" s="995"/>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81"/>
      <c r="Q40" s="1082"/>
      <c r="R40" s="462" t="str">
        <f>IFERROR(IF(OR('別紙様式3-2（４・５月）'!R42="",'別紙様式3-2（４・５月）'!Z42="ベア加算"),"",P40*VLOOKUP(N40,【参考】数式用!$AD$2:$AH$27,MATCH(O40,【参考】数式用!$K$4:$N$4,0)+1,0)),"")</f>
        <v/>
      </c>
      <c r="S40" s="121"/>
      <c r="T40" s="1087"/>
      <c r="U40" s="1088"/>
      <c r="V40" s="465" t="str">
        <f>IFERROR(IF(AND('別紙様式3-2（４・５月）'!O42="", O40&lt;&gt;""),P40, P40*VLOOKUP(AF40,【参考】数式用4!$DC$3:$DZ$106,MATCH(N40,【参考】数式用4!$DC$2:$DZ$2,0))),"")</f>
        <v/>
      </c>
      <c r="W40" s="100"/>
      <c r="X40" s="463"/>
      <c r="Y40" s="1133" t="str">
        <f>IFERROR(
     IF(OR('別紙様式3-2（４・５月）'!R42="",'別紙様式3-2（４・５月）'!Z42="ベア加算"),"",
                                            X40*VLOOKUP(N40,【参考】数式用!$AD$2:$AH$27,MATCH(W40,【参考】数式用!$K$4:$N$4,0)+1,0)
      ),"")</f>
        <v/>
      </c>
      <c r="Z40" s="1133"/>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93" t="str">
        <f>IF(基本情報入力シート!C80="","",基本情報入力シート!C80)</f>
        <v/>
      </c>
      <c r="C41" s="994"/>
      <c r="D41" s="994"/>
      <c r="E41" s="994"/>
      <c r="F41" s="994"/>
      <c r="G41" s="994"/>
      <c r="H41" s="994"/>
      <c r="I41" s="995"/>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81"/>
      <c r="Q41" s="1082"/>
      <c r="R41" s="462" t="str">
        <f>IFERROR(IF(OR('別紙様式3-2（４・５月）'!R43="",'別紙様式3-2（４・５月）'!Z43="ベア加算"),"",P41*VLOOKUP(N41,【参考】数式用!$AD$2:$AH$27,MATCH(O41,【参考】数式用!$K$4:$N$4,0)+1,0)),"")</f>
        <v/>
      </c>
      <c r="S41" s="121"/>
      <c r="T41" s="1087"/>
      <c r="U41" s="1088"/>
      <c r="V41" s="465" t="str">
        <f>IFERROR(IF(AND('別紙様式3-2（４・５月）'!O43="", O41&lt;&gt;""),P41, P41*VLOOKUP(AF41,【参考】数式用4!$DC$3:$DZ$106,MATCH(N41,【参考】数式用4!$DC$2:$DZ$2,0))),"")</f>
        <v/>
      </c>
      <c r="W41" s="100"/>
      <c r="X41" s="463"/>
      <c r="Y41" s="1133" t="str">
        <f>IFERROR(
     IF(OR('別紙様式3-2（４・５月）'!R43="",'別紙様式3-2（４・５月）'!Z43="ベア加算"),"",
                                            X41*VLOOKUP(N41,【参考】数式用!$AD$2:$AH$27,MATCH(W41,【参考】数式用!$K$4:$N$4,0)+1,0)
      ),"")</f>
        <v/>
      </c>
      <c r="Z41" s="1133"/>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93" t="str">
        <f>IF(基本情報入力シート!C81="","",基本情報入力シート!C81)</f>
        <v/>
      </c>
      <c r="C42" s="994"/>
      <c r="D42" s="994"/>
      <c r="E42" s="994"/>
      <c r="F42" s="994"/>
      <c r="G42" s="994"/>
      <c r="H42" s="994"/>
      <c r="I42" s="995"/>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81"/>
      <c r="Q42" s="1082"/>
      <c r="R42" s="462" t="str">
        <f>IFERROR(IF(OR('別紙様式3-2（４・５月）'!R44="",'別紙様式3-2（４・５月）'!Z44="ベア加算"),"",P42*VLOOKUP(N42,【参考】数式用!$AD$2:$AH$27,MATCH(O42,【参考】数式用!$K$4:$N$4,0)+1,0)),"")</f>
        <v/>
      </c>
      <c r="S42" s="121"/>
      <c r="T42" s="1087"/>
      <c r="U42" s="1088"/>
      <c r="V42" s="465" t="str">
        <f>IFERROR(IF(AND('別紙様式3-2（４・５月）'!O44="", O42&lt;&gt;""),P42, P42*VLOOKUP(AF42,【参考】数式用4!$DC$3:$DZ$106,MATCH(N42,【参考】数式用4!$DC$2:$DZ$2,0))),"")</f>
        <v/>
      </c>
      <c r="W42" s="100"/>
      <c r="X42" s="463"/>
      <c r="Y42" s="1133" t="str">
        <f>IFERROR(
     IF(OR('別紙様式3-2（４・５月）'!R44="",'別紙様式3-2（４・５月）'!Z44="ベア加算"),"",
                                            X42*VLOOKUP(N42,【参考】数式用!$AD$2:$AH$27,MATCH(W42,【参考】数式用!$K$4:$N$4,0)+1,0)
      ),"")</f>
        <v/>
      </c>
      <c r="Z42" s="1133"/>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93" t="str">
        <f>IF(基本情報入力シート!C82="","",基本情報入力シート!C82)</f>
        <v/>
      </c>
      <c r="C43" s="994"/>
      <c r="D43" s="994"/>
      <c r="E43" s="994"/>
      <c r="F43" s="994"/>
      <c r="G43" s="994"/>
      <c r="H43" s="994"/>
      <c r="I43" s="995"/>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81"/>
      <c r="Q43" s="1082"/>
      <c r="R43" s="462" t="str">
        <f>IFERROR(IF(OR('別紙様式3-2（４・５月）'!R45="",'別紙様式3-2（４・５月）'!Z45="ベア加算"),"",P43*VLOOKUP(N43,【参考】数式用!$AD$2:$AH$27,MATCH(O43,【参考】数式用!$K$4:$N$4,0)+1,0)),"")</f>
        <v/>
      </c>
      <c r="S43" s="121"/>
      <c r="T43" s="1087"/>
      <c r="U43" s="1088"/>
      <c r="V43" s="465" t="str">
        <f>IFERROR(IF(AND('別紙様式3-2（４・５月）'!O45="", O43&lt;&gt;""),P43, P43*VLOOKUP(AF43,【参考】数式用4!$DC$3:$DZ$106,MATCH(N43,【参考】数式用4!$DC$2:$DZ$2,0))),"")</f>
        <v/>
      </c>
      <c r="W43" s="100"/>
      <c r="X43" s="463"/>
      <c r="Y43" s="1133" t="str">
        <f>IFERROR(
     IF(OR('別紙様式3-2（４・５月）'!R45="",'別紙様式3-2（４・５月）'!Z45="ベア加算"),"",
                                            X43*VLOOKUP(N43,【参考】数式用!$AD$2:$AH$27,MATCH(W43,【参考】数式用!$K$4:$N$4,0)+1,0)
      ),"")</f>
        <v/>
      </c>
      <c r="Z43" s="1133"/>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93" t="str">
        <f>IF(基本情報入力シート!C83="","",基本情報入力シート!C83)</f>
        <v/>
      </c>
      <c r="C44" s="994"/>
      <c r="D44" s="994"/>
      <c r="E44" s="994"/>
      <c r="F44" s="994"/>
      <c r="G44" s="994"/>
      <c r="H44" s="994"/>
      <c r="I44" s="995"/>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81"/>
      <c r="Q44" s="1082"/>
      <c r="R44" s="462" t="str">
        <f>IFERROR(IF(OR('別紙様式3-2（４・５月）'!R46="",'別紙様式3-2（４・５月）'!Z46="ベア加算"),"",P44*VLOOKUP(N44,【参考】数式用!$AD$2:$AH$27,MATCH(O44,【参考】数式用!$K$4:$N$4,0)+1,0)),"")</f>
        <v/>
      </c>
      <c r="S44" s="121"/>
      <c r="T44" s="1087"/>
      <c r="U44" s="1088"/>
      <c r="V44" s="465" t="str">
        <f>IFERROR(IF(AND('別紙様式3-2（４・５月）'!O46="", O44&lt;&gt;""),P44, P44*VLOOKUP(AF44,【参考】数式用4!$DC$3:$DZ$106,MATCH(N44,【参考】数式用4!$DC$2:$DZ$2,0))),"")</f>
        <v/>
      </c>
      <c r="W44" s="100"/>
      <c r="X44" s="463"/>
      <c r="Y44" s="1133" t="str">
        <f>IFERROR(
     IF(OR('別紙様式3-2（４・５月）'!R46="",'別紙様式3-2（４・５月）'!Z46="ベア加算"),"",
                                            X44*VLOOKUP(N44,【参考】数式用!$AD$2:$AH$27,MATCH(W44,【参考】数式用!$K$4:$N$4,0)+1,0)
      ),"")</f>
        <v/>
      </c>
      <c r="Z44" s="1133"/>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93" t="str">
        <f>IF(基本情報入力シート!C84="","",基本情報入力シート!C84)</f>
        <v/>
      </c>
      <c r="C45" s="994"/>
      <c r="D45" s="994"/>
      <c r="E45" s="994"/>
      <c r="F45" s="994"/>
      <c r="G45" s="994"/>
      <c r="H45" s="994"/>
      <c r="I45" s="995"/>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81"/>
      <c r="Q45" s="1082"/>
      <c r="R45" s="462" t="str">
        <f>IFERROR(IF(OR('別紙様式3-2（４・５月）'!R47="",'別紙様式3-2（４・５月）'!Z47="ベア加算"),"",P45*VLOOKUP(N45,【参考】数式用!$AD$2:$AH$27,MATCH(O45,【参考】数式用!$K$4:$N$4,0)+1,0)),"")</f>
        <v/>
      </c>
      <c r="S45" s="121"/>
      <c r="T45" s="1087"/>
      <c r="U45" s="1088"/>
      <c r="V45" s="465" t="str">
        <f>IFERROR(IF(AND('別紙様式3-2（４・５月）'!O47="", O45&lt;&gt;""),P45, P45*VLOOKUP(AF45,【参考】数式用4!$DC$3:$DZ$106,MATCH(N45,【参考】数式用4!$DC$2:$DZ$2,0))),"")</f>
        <v/>
      </c>
      <c r="W45" s="100"/>
      <c r="X45" s="463"/>
      <c r="Y45" s="1133" t="str">
        <f>IFERROR(
     IF(OR('別紙様式3-2（４・５月）'!R47="",'別紙様式3-2（４・５月）'!Z47="ベア加算"),"",
                                            X45*VLOOKUP(N45,【参考】数式用!$AD$2:$AH$27,MATCH(W45,【参考】数式用!$K$4:$N$4,0)+1,0)
      ),"")</f>
        <v/>
      </c>
      <c r="Z45" s="1133"/>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93" t="str">
        <f>IF(基本情報入力シート!C85="","",基本情報入力シート!C85)</f>
        <v/>
      </c>
      <c r="C46" s="994"/>
      <c r="D46" s="994"/>
      <c r="E46" s="994"/>
      <c r="F46" s="994"/>
      <c r="G46" s="994"/>
      <c r="H46" s="994"/>
      <c r="I46" s="995"/>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81"/>
      <c r="Q46" s="1082"/>
      <c r="R46" s="462" t="str">
        <f>IFERROR(IF(OR('別紙様式3-2（４・５月）'!R48="",'別紙様式3-2（４・５月）'!Z48="ベア加算"),"",P46*VLOOKUP(N46,【参考】数式用!$AD$2:$AH$27,MATCH(O46,【参考】数式用!$K$4:$N$4,0)+1,0)),"")</f>
        <v/>
      </c>
      <c r="S46" s="121"/>
      <c r="T46" s="1087"/>
      <c r="U46" s="1088"/>
      <c r="V46" s="465" t="str">
        <f>IFERROR(IF(AND('別紙様式3-2（４・５月）'!O48="", O46&lt;&gt;""),P46, P46*VLOOKUP(AF46,【参考】数式用4!$DC$3:$DZ$106,MATCH(N46,【参考】数式用4!$DC$2:$DZ$2,0))),"")</f>
        <v/>
      </c>
      <c r="W46" s="100"/>
      <c r="X46" s="463"/>
      <c r="Y46" s="1133" t="str">
        <f>IFERROR(
     IF(OR('別紙様式3-2（４・５月）'!R48="",'別紙様式3-2（４・５月）'!Z48="ベア加算"),"",
                                            X46*VLOOKUP(N46,【参考】数式用!$AD$2:$AH$27,MATCH(W46,【参考】数式用!$K$4:$N$4,0)+1,0)
      ),"")</f>
        <v/>
      </c>
      <c r="Z46" s="1133"/>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93" t="str">
        <f>IF(基本情報入力シート!C86="","",基本情報入力シート!C86)</f>
        <v/>
      </c>
      <c r="C47" s="994"/>
      <c r="D47" s="994"/>
      <c r="E47" s="994"/>
      <c r="F47" s="994"/>
      <c r="G47" s="994"/>
      <c r="H47" s="994"/>
      <c r="I47" s="995"/>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81"/>
      <c r="Q47" s="1082"/>
      <c r="R47" s="462" t="str">
        <f>IFERROR(IF(OR('別紙様式3-2（４・５月）'!R49="",'別紙様式3-2（４・５月）'!Z49="ベア加算"),"",P47*VLOOKUP(N47,【参考】数式用!$AD$2:$AH$27,MATCH(O47,【参考】数式用!$K$4:$N$4,0)+1,0)),"")</f>
        <v/>
      </c>
      <c r="S47" s="121"/>
      <c r="T47" s="1087"/>
      <c r="U47" s="1088"/>
      <c r="V47" s="465" t="str">
        <f>IFERROR(IF(AND('別紙様式3-2（４・５月）'!O49="", O47&lt;&gt;""),P47, P47*VLOOKUP(AF47,【参考】数式用4!$DC$3:$DZ$106,MATCH(N47,【参考】数式用4!$DC$2:$DZ$2,0))),"")</f>
        <v/>
      </c>
      <c r="W47" s="100"/>
      <c r="X47" s="463"/>
      <c r="Y47" s="1133" t="str">
        <f>IFERROR(
     IF(OR('別紙様式3-2（４・５月）'!R49="",'別紙様式3-2（４・５月）'!Z49="ベア加算"),"",
                                            X47*VLOOKUP(N47,【参考】数式用!$AD$2:$AH$27,MATCH(W47,【参考】数式用!$K$4:$N$4,0)+1,0)
      ),"")</f>
        <v/>
      </c>
      <c r="Z47" s="1133"/>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93" t="str">
        <f>IF(基本情報入力シート!C87="","",基本情報入力シート!C87)</f>
        <v/>
      </c>
      <c r="C48" s="994"/>
      <c r="D48" s="994"/>
      <c r="E48" s="994"/>
      <c r="F48" s="994"/>
      <c r="G48" s="994"/>
      <c r="H48" s="994"/>
      <c r="I48" s="995"/>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81"/>
      <c r="Q48" s="1082"/>
      <c r="R48" s="462" t="str">
        <f>IFERROR(IF(OR('別紙様式3-2（４・５月）'!R50="",'別紙様式3-2（４・５月）'!Z50="ベア加算"),"",P48*VLOOKUP(N48,【参考】数式用!$AD$2:$AH$27,MATCH(O48,【参考】数式用!$K$4:$N$4,0)+1,0)),"")</f>
        <v/>
      </c>
      <c r="S48" s="121"/>
      <c r="T48" s="1087"/>
      <c r="U48" s="1088"/>
      <c r="V48" s="465" t="str">
        <f>IFERROR(IF(AND('別紙様式3-2（４・５月）'!O50="", O48&lt;&gt;""),P48, P48*VLOOKUP(AF48,【参考】数式用4!$DC$3:$DZ$106,MATCH(N48,【参考】数式用4!$DC$2:$DZ$2,0))),"")</f>
        <v/>
      </c>
      <c r="W48" s="100"/>
      <c r="X48" s="463"/>
      <c r="Y48" s="1133" t="str">
        <f>IFERROR(
     IF(OR('別紙様式3-2（４・５月）'!R50="",'別紙様式3-2（４・５月）'!Z50="ベア加算"),"",
                                            X48*VLOOKUP(N48,【参考】数式用!$AD$2:$AH$27,MATCH(W48,【参考】数式用!$K$4:$N$4,0)+1,0)
      ),"")</f>
        <v/>
      </c>
      <c r="Z48" s="1133"/>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93" t="str">
        <f>IF(基本情報入力シート!C88="","",基本情報入力シート!C88)</f>
        <v/>
      </c>
      <c r="C49" s="994"/>
      <c r="D49" s="994"/>
      <c r="E49" s="994"/>
      <c r="F49" s="994"/>
      <c r="G49" s="994"/>
      <c r="H49" s="994"/>
      <c r="I49" s="995"/>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81"/>
      <c r="Q49" s="1082"/>
      <c r="R49" s="462" t="str">
        <f>IFERROR(IF(OR('別紙様式3-2（４・５月）'!R51="",'別紙様式3-2（４・５月）'!Z51="ベア加算"),"",P49*VLOOKUP(N49,【参考】数式用!$AD$2:$AH$27,MATCH(O49,【参考】数式用!$K$4:$N$4,0)+1,0)),"")</f>
        <v/>
      </c>
      <c r="S49" s="121"/>
      <c r="T49" s="1087"/>
      <c r="U49" s="1088"/>
      <c r="V49" s="465" t="str">
        <f>IFERROR(IF(AND('別紙様式3-2（４・５月）'!O51="", O49&lt;&gt;""),P49, P49*VLOOKUP(AF49,【参考】数式用4!$DC$3:$DZ$106,MATCH(N49,【参考】数式用4!$DC$2:$DZ$2,0))),"")</f>
        <v/>
      </c>
      <c r="W49" s="100"/>
      <c r="X49" s="463"/>
      <c r="Y49" s="1133" t="str">
        <f>IFERROR(
     IF(OR('別紙様式3-2（４・５月）'!R51="",'別紙様式3-2（４・５月）'!Z51="ベア加算"),"",
                                            X49*VLOOKUP(N49,【参考】数式用!$AD$2:$AH$27,MATCH(W49,【参考】数式用!$K$4:$N$4,0)+1,0)
      ),"")</f>
        <v/>
      </c>
      <c r="Z49" s="1133"/>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93" t="str">
        <f>IF(基本情報入力シート!C89="","",基本情報入力シート!C89)</f>
        <v/>
      </c>
      <c r="C50" s="994"/>
      <c r="D50" s="994"/>
      <c r="E50" s="994"/>
      <c r="F50" s="994"/>
      <c r="G50" s="994"/>
      <c r="H50" s="994"/>
      <c r="I50" s="995"/>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81"/>
      <c r="Q50" s="1082"/>
      <c r="R50" s="462" t="str">
        <f>IFERROR(IF(OR('別紙様式3-2（４・５月）'!R52="",'別紙様式3-2（４・５月）'!Z52="ベア加算"),"",P50*VLOOKUP(N50,【参考】数式用!$AD$2:$AH$27,MATCH(O50,【参考】数式用!$K$4:$N$4,0)+1,0)),"")</f>
        <v/>
      </c>
      <c r="S50" s="121"/>
      <c r="T50" s="1087"/>
      <c r="U50" s="1088"/>
      <c r="V50" s="465" t="str">
        <f>IFERROR(IF(AND('別紙様式3-2（４・５月）'!O52="", O50&lt;&gt;""),P50, P50*VLOOKUP(AF50,【参考】数式用4!$DC$3:$DZ$106,MATCH(N50,【参考】数式用4!$DC$2:$DZ$2,0))),"")</f>
        <v/>
      </c>
      <c r="W50" s="100"/>
      <c r="X50" s="463"/>
      <c r="Y50" s="1133" t="str">
        <f>IFERROR(
     IF(OR('別紙様式3-2（４・５月）'!R52="",'別紙様式3-2（４・５月）'!Z52="ベア加算"),"",
                                            X50*VLOOKUP(N50,【参考】数式用!$AD$2:$AH$27,MATCH(W50,【参考】数式用!$K$4:$N$4,0)+1,0)
      ),"")</f>
        <v/>
      </c>
      <c r="Z50" s="1133"/>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93" t="str">
        <f>IF(基本情報入力シート!C90="","",基本情報入力シート!C90)</f>
        <v/>
      </c>
      <c r="C51" s="994"/>
      <c r="D51" s="994"/>
      <c r="E51" s="994"/>
      <c r="F51" s="994"/>
      <c r="G51" s="994"/>
      <c r="H51" s="994"/>
      <c r="I51" s="995"/>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81"/>
      <c r="Q51" s="1082"/>
      <c r="R51" s="462" t="str">
        <f>IFERROR(IF(OR('別紙様式3-2（４・５月）'!R53="",'別紙様式3-2（４・５月）'!Z53="ベア加算"),"",P51*VLOOKUP(N51,【参考】数式用!$AD$2:$AH$27,MATCH(O51,【参考】数式用!$K$4:$N$4,0)+1,0)),"")</f>
        <v/>
      </c>
      <c r="S51" s="121"/>
      <c r="T51" s="1087"/>
      <c r="U51" s="1088"/>
      <c r="V51" s="465" t="str">
        <f>IFERROR(IF(AND('別紙様式3-2（４・５月）'!O53="", O51&lt;&gt;""),P51, P51*VLOOKUP(AF51,【参考】数式用4!$DC$3:$DZ$106,MATCH(N51,【参考】数式用4!$DC$2:$DZ$2,0))),"")</f>
        <v/>
      </c>
      <c r="W51" s="100"/>
      <c r="X51" s="463"/>
      <c r="Y51" s="1133" t="str">
        <f>IFERROR(
     IF(OR('別紙様式3-2（４・５月）'!R53="",'別紙様式3-2（４・５月）'!Z53="ベア加算"),"",
                                            X51*VLOOKUP(N51,【参考】数式用!$AD$2:$AH$27,MATCH(W51,【参考】数式用!$K$4:$N$4,0)+1,0)
      ),"")</f>
        <v/>
      </c>
      <c r="Z51" s="1133"/>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93" t="str">
        <f>IF(基本情報入力シート!C91="","",基本情報入力シート!C91)</f>
        <v/>
      </c>
      <c r="C52" s="994"/>
      <c r="D52" s="994"/>
      <c r="E52" s="994"/>
      <c r="F52" s="994"/>
      <c r="G52" s="994"/>
      <c r="H52" s="994"/>
      <c r="I52" s="995"/>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81"/>
      <c r="Q52" s="1082"/>
      <c r="R52" s="462" t="str">
        <f>IFERROR(IF(OR('別紙様式3-2（４・５月）'!R54="",'別紙様式3-2（４・５月）'!Z54="ベア加算"),"",P52*VLOOKUP(N52,【参考】数式用!$AD$2:$AH$27,MATCH(O52,【参考】数式用!$K$4:$N$4,0)+1,0)),"")</f>
        <v/>
      </c>
      <c r="S52" s="121"/>
      <c r="T52" s="1087"/>
      <c r="U52" s="1088"/>
      <c r="V52" s="465" t="str">
        <f>IFERROR(IF(AND('別紙様式3-2（４・５月）'!O54="", O52&lt;&gt;""),P52, P52*VLOOKUP(AF52,【参考】数式用4!$DC$3:$DZ$106,MATCH(N52,【参考】数式用4!$DC$2:$DZ$2,0))),"")</f>
        <v/>
      </c>
      <c r="W52" s="100"/>
      <c r="X52" s="463"/>
      <c r="Y52" s="1133" t="str">
        <f>IFERROR(
     IF(OR('別紙様式3-2（４・５月）'!R54="",'別紙様式3-2（４・５月）'!Z54="ベア加算"),"",
                                            X52*VLOOKUP(N52,【参考】数式用!$AD$2:$AH$27,MATCH(W52,【参考】数式用!$K$4:$N$4,0)+1,0)
      ),"")</f>
        <v/>
      </c>
      <c r="Z52" s="1133"/>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93" t="str">
        <f>IF(基本情報入力シート!C92="","",基本情報入力シート!C92)</f>
        <v/>
      </c>
      <c r="C53" s="994"/>
      <c r="D53" s="994"/>
      <c r="E53" s="994"/>
      <c r="F53" s="994"/>
      <c r="G53" s="994"/>
      <c r="H53" s="994"/>
      <c r="I53" s="995"/>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81"/>
      <c r="Q53" s="1082"/>
      <c r="R53" s="462" t="str">
        <f>IFERROR(IF(OR('別紙様式3-2（４・５月）'!R55="",'別紙様式3-2（４・５月）'!Z55="ベア加算"),"",P53*VLOOKUP(N53,【参考】数式用!$AD$2:$AH$27,MATCH(O53,【参考】数式用!$K$4:$N$4,0)+1,0)),"")</f>
        <v/>
      </c>
      <c r="S53" s="121"/>
      <c r="T53" s="1087"/>
      <c r="U53" s="1088"/>
      <c r="V53" s="465" t="str">
        <f>IFERROR(IF(AND('別紙様式3-2（４・５月）'!O55="", O53&lt;&gt;""),P53, P53*VLOOKUP(AF53,【参考】数式用4!$DC$3:$DZ$106,MATCH(N53,【参考】数式用4!$DC$2:$DZ$2,0))),"")</f>
        <v/>
      </c>
      <c r="W53" s="100"/>
      <c r="X53" s="463"/>
      <c r="Y53" s="1133" t="str">
        <f>IFERROR(
     IF(OR('別紙様式3-2（４・５月）'!R55="",'別紙様式3-2（４・５月）'!Z55="ベア加算"),"",
                                            X53*VLOOKUP(N53,【参考】数式用!$AD$2:$AH$27,MATCH(W53,【参考】数式用!$K$4:$N$4,0)+1,0)
      ),"")</f>
        <v/>
      </c>
      <c r="Z53" s="1133"/>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93" t="str">
        <f>IF(基本情報入力シート!C93="","",基本情報入力シート!C93)</f>
        <v/>
      </c>
      <c r="C54" s="994"/>
      <c r="D54" s="994"/>
      <c r="E54" s="994"/>
      <c r="F54" s="994"/>
      <c r="G54" s="994"/>
      <c r="H54" s="994"/>
      <c r="I54" s="995"/>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81"/>
      <c r="Q54" s="1082"/>
      <c r="R54" s="462" t="str">
        <f>IFERROR(IF(OR('別紙様式3-2（４・５月）'!R56="",'別紙様式3-2（４・５月）'!Z56="ベア加算"),"",P54*VLOOKUP(N54,【参考】数式用!$AD$2:$AH$27,MATCH(O54,【参考】数式用!$K$4:$N$4,0)+1,0)),"")</f>
        <v/>
      </c>
      <c r="S54" s="121"/>
      <c r="T54" s="1087"/>
      <c r="U54" s="1088"/>
      <c r="V54" s="465" t="str">
        <f>IFERROR(IF(AND('別紙様式3-2（４・５月）'!O56="", O54&lt;&gt;""),P54, P54*VLOOKUP(AF54,【参考】数式用4!$DC$3:$DZ$106,MATCH(N54,【参考】数式用4!$DC$2:$DZ$2,0))),"")</f>
        <v/>
      </c>
      <c r="W54" s="100"/>
      <c r="X54" s="463"/>
      <c r="Y54" s="1133" t="str">
        <f>IFERROR(
     IF(OR('別紙様式3-2（４・５月）'!R56="",'別紙様式3-2（４・５月）'!Z56="ベア加算"),"",
                                            X54*VLOOKUP(N54,【参考】数式用!$AD$2:$AH$27,MATCH(W54,【参考】数式用!$K$4:$N$4,0)+1,0)
      ),"")</f>
        <v/>
      </c>
      <c r="Z54" s="1133"/>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93" t="str">
        <f>IF(基本情報入力シート!C94="","",基本情報入力シート!C94)</f>
        <v/>
      </c>
      <c r="C55" s="994"/>
      <c r="D55" s="994"/>
      <c r="E55" s="994"/>
      <c r="F55" s="994"/>
      <c r="G55" s="994"/>
      <c r="H55" s="994"/>
      <c r="I55" s="995"/>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81"/>
      <c r="Q55" s="1082"/>
      <c r="R55" s="462" t="str">
        <f>IFERROR(IF(OR('別紙様式3-2（４・５月）'!R57="",'別紙様式3-2（４・５月）'!Z57="ベア加算"),"",P55*VLOOKUP(N55,【参考】数式用!$AD$2:$AH$27,MATCH(O55,【参考】数式用!$K$4:$N$4,0)+1,0)),"")</f>
        <v/>
      </c>
      <c r="S55" s="121"/>
      <c r="T55" s="1087"/>
      <c r="U55" s="1088"/>
      <c r="V55" s="465" t="str">
        <f>IFERROR(IF(AND('別紙様式3-2（４・５月）'!O57="", O55&lt;&gt;""),P55, P55*VLOOKUP(AF55,【参考】数式用4!$DC$3:$DZ$106,MATCH(N55,【参考】数式用4!$DC$2:$DZ$2,0))),"")</f>
        <v/>
      </c>
      <c r="W55" s="100"/>
      <c r="X55" s="463"/>
      <c r="Y55" s="1133" t="str">
        <f>IFERROR(
     IF(OR('別紙様式3-2（４・５月）'!R57="",'別紙様式3-2（４・５月）'!Z57="ベア加算"),"",
                                            X55*VLOOKUP(N55,【参考】数式用!$AD$2:$AH$27,MATCH(W55,【参考】数式用!$K$4:$N$4,0)+1,0)
      ),"")</f>
        <v/>
      </c>
      <c r="Z55" s="1133"/>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93" t="str">
        <f>IF(基本情報入力シート!C95="","",基本情報入力シート!C95)</f>
        <v/>
      </c>
      <c r="C56" s="994"/>
      <c r="D56" s="994"/>
      <c r="E56" s="994"/>
      <c r="F56" s="994"/>
      <c r="G56" s="994"/>
      <c r="H56" s="994"/>
      <c r="I56" s="995"/>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81"/>
      <c r="Q56" s="1082"/>
      <c r="R56" s="462" t="str">
        <f>IFERROR(IF(OR('別紙様式3-2（４・５月）'!R58="",'別紙様式3-2（４・５月）'!Z58="ベア加算"),"",P56*VLOOKUP(N56,【参考】数式用!$AD$2:$AH$27,MATCH(O56,【参考】数式用!$K$4:$N$4,0)+1,0)),"")</f>
        <v/>
      </c>
      <c r="S56" s="121"/>
      <c r="T56" s="1087"/>
      <c r="U56" s="1088"/>
      <c r="V56" s="465" t="str">
        <f>IFERROR(IF(AND('別紙様式3-2（４・５月）'!O58="", O56&lt;&gt;""),P56, P56*VLOOKUP(AF56,【参考】数式用4!$DC$3:$DZ$106,MATCH(N56,【参考】数式用4!$DC$2:$DZ$2,0))),"")</f>
        <v/>
      </c>
      <c r="W56" s="100"/>
      <c r="X56" s="463"/>
      <c r="Y56" s="1133" t="str">
        <f>IFERROR(
     IF(OR('別紙様式3-2（４・５月）'!R58="",'別紙様式3-2（４・５月）'!Z58="ベア加算"),"",
                                            X56*VLOOKUP(N56,【参考】数式用!$AD$2:$AH$27,MATCH(W56,【参考】数式用!$K$4:$N$4,0)+1,0)
      ),"")</f>
        <v/>
      </c>
      <c r="Z56" s="1133"/>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93" t="str">
        <f>IF(基本情報入力シート!C96="","",基本情報入力シート!C96)</f>
        <v/>
      </c>
      <c r="C57" s="994"/>
      <c r="D57" s="994"/>
      <c r="E57" s="994"/>
      <c r="F57" s="994"/>
      <c r="G57" s="994"/>
      <c r="H57" s="994"/>
      <c r="I57" s="995"/>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81"/>
      <c r="Q57" s="1082"/>
      <c r="R57" s="462" t="str">
        <f>IFERROR(IF(OR('別紙様式3-2（４・５月）'!R59="",'別紙様式3-2（４・５月）'!Z59="ベア加算"),"",P57*VLOOKUP(N57,【参考】数式用!$AD$2:$AH$27,MATCH(O57,【参考】数式用!$K$4:$N$4,0)+1,0)),"")</f>
        <v/>
      </c>
      <c r="S57" s="121"/>
      <c r="T57" s="1087"/>
      <c r="U57" s="1088"/>
      <c r="V57" s="465" t="str">
        <f>IFERROR(IF(AND('別紙様式3-2（４・５月）'!O59="", O57&lt;&gt;""),P57, P57*VLOOKUP(AF57,【参考】数式用4!$DC$3:$DZ$106,MATCH(N57,【参考】数式用4!$DC$2:$DZ$2,0))),"")</f>
        <v/>
      </c>
      <c r="W57" s="100"/>
      <c r="X57" s="463"/>
      <c r="Y57" s="1133" t="str">
        <f>IFERROR(
     IF(OR('別紙様式3-2（４・５月）'!R59="",'別紙様式3-2（４・５月）'!Z59="ベア加算"),"",
                                            X57*VLOOKUP(N57,【参考】数式用!$AD$2:$AH$27,MATCH(W57,【参考】数式用!$K$4:$N$4,0)+1,0)
      ),"")</f>
        <v/>
      </c>
      <c r="Z57" s="1133"/>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93" t="str">
        <f>IF(基本情報入力シート!C97="","",基本情報入力シート!C97)</f>
        <v/>
      </c>
      <c r="C58" s="994"/>
      <c r="D58" s="994"/>
      <c r="E58" s="994"/>
      <c r="F58" s="994"/>
      <c r="G58" s="994"/>
      <c r="H58" s="994"/>
      <c r="I58" s="995"/>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81"/>
      <c r="Q58" s="1082"/>
      <c r="R58" s="462" t="str">
        <f>IFERROR(IF(OR('別紙様式3-2（４・５月）'!R60="",'別紙様式3-2（４・５月）'!Z60="ベア加算"),"",P58*VLOOKUP(N58,【参考】数式用!$AD$2:$AH$27,MATCH(O58,【参考】数式用!$K$4:$N$4,0)+1,0)),"")</f>
        <v/>
      </c>
      <c r="S58" s="121"/>
      <c r="T58" s="1087"/>
      <c r="U58" s="1088"/>
      <c r="V58" s="465" t="str">
        <f>IFERROR(IF(AND('別紙様式3-2（４・５月）'!O60="", O58&lt;&gt;""),P58, P58*VLOOKUP(AF58,【参考】数式用4!$DC$3:$DZ$106,MATCH(N58,【参考】数式用4!$DC$2:$DZ$2,0))),"")</f>
        <v/>
      </c>
      <c r="W58" s="100"/>
      <c r="X58" s="463"/>
      <c r="Y58" s="1133" t="str">
        <f>IFERROR(
     IF(OR('別紙様式3-2（４・５月）'!R60="",'別紙様式3-2（４・５月）'!Z60="ベア加算"),"",
                                            X58*VLOOKUP(N58,【参考】数式用!$AD$2:$AH$27,MATCH(W58,【参考】数式用!$K$4:$N$4,0)+1,0)
      ),"")</f>
        <v/>
      </c>
      <c r="Z58" s="1133"/>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93" t="str">
        <f>IF(基本情報入力シート!C98="","",基本情報入力シート!C98)</f>
        <v/>
      </c>
      <c r="C59" s="994"/>
      <c r="D59" s="994"/>
      <c r="E59" s="994"/>
      <c r="F59" s="994"/>
      <c r="G59" s="994"/>
      <c r="H59" s="994"/>
      <c r="I59" s="995"/>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81"/>
      <c r="Q59" s="1082"/>
      <c r="R59" s="462" t="str">
        <f>IFERROR(IF(OR('別紙様式3-2（４・５月）'!R61="",'別紙様式3-2（４・５月）'!Z61="ベア加算"),"",P59*VLOOKUP(N59,【参考】数式用!$AD$2:$AH$27,MATCH(O59,【参考】数式用!$K$4:$N$4,0)+1,0)),"")</f>
        <v/>
      </c>
      <c r="S59" s="121"/>
      <c r="T59" s="1087"/>
      <c r="U59" s="1088"/>
      <c r="V59" s="465" t="str">
        <f>IFERROR(IF(AND('別紙様式3-2（４・５月）'!O61="", O59&lt;&gt;""),P59, P59*VLOOKUP(AF59,【参考】数式用4!$DC$3:$DZ$106,MATCH(N59,【参考】数式用4!$DC$2:$DZ$2,0))),"")</f>
        <v/>
      </c>
      <c r="W59" s="100"/>
      <c r="X59" s="463"/>
      <c r="Y59" s="1133" t="str">
        <f>IFERROR(
     IF(OR('別紙様式3-2（４・５月）'!R61="",'別紙様式3-2（４・５月）'!Z61="ベア加算"),"",
                                            X59*VLOOKUP(N59,【参考】数式用!$AD$2:$AH$27,MATCH(W59,【参考】数式用!$K$4:$N$4,0)+1,0)
      ),"")</f>
        <v/>
      </c>
      <c r="Z59" s="1133"/>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93" t="str">
        <f>IF(基本情報入力シート!C99="","",基本情報入力シート!C99)</f>
        <v/>
      </c>
      <c r="C60" s="994"/>
      <c r="D60" s="994"/>
      <c r="E60" s="994"/>
      <c r="F60" s="994"/>
      <c r="G60" s="994"/>
      <c r="H60" s="994"/>
      <c r="I60" s="995"/>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81"/>
      <c r="Q60" s="1082"/>
      <c r="R60" s="462" t="str">
        <f>IFERROR(IF(OR('別紙様式3-2（４・５月）'!R62="",'別紙様式3-2（４・５月）'!Z62="ベア加算"),"",P60*VLOOKUP(N60,【参考】数式用!$AD$2:$AH$27,MATCH(O60,【参考】数式用!$K$4:$N$4,0)+1,0)),"")</f>
        <v/>
      </c>
      <c r="S60" s="121"/>
      <c r="T60" s="1087"/>
      <c r="U60" s="1088"/>
      <c r="V60" s="465" t="str">
        <f>IFERROR(IF(AND('別紙様式3-2（４・５月）'!O62="", O60&lt;&gt;""),P60, P60*VLOOKUP(AF60,【参考】数式用4!$DC$3:$DZ$106,MATCH(N60,【参考】数式用4!$DC$2:$DZ$2,0))),"")</f>
        <v/>
      </c>
      <c r="W60" s="100"/>
      <c r="X60" s="463"/>
      <c r="Y60" s="1133" t="str">
        <f>IFERROR(
     IF(OR('別紙様式3-2（４・５月）'!R62="",'別紙様式3-2（４・５月）'!Z62="ベア加算"),"",
                                            X60*VLOOKUP(N60,【参考】数式用!$AD$2:$AH$27,MATCH(W60,【参考】数式用!$K$4:$N$4,0)+1,0)
      ),"")</f>
        <v/>
      </c>
      <c r="Z60" s="1133"/>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93" t="str">
        <f>IF(基本情報入力シート!C100="","",基本情報入力シート!C100)</f>
        <v/>
      </c>
      <c r="C61" s="994"/>
      <c r="D61" s="994"/>
      <c r="E61" s="994"/>
      <c r="F61" s="994"/>
      <c r="G61" s="994"/>
      <c r="H61" s="994"/>
      <c r="I61" s="995"/>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81"/>
      <c r="Q61" s="1082"/>
      <c r="R61" s="462" t="str">
        <f>IFERROR(IF(OR('別紙様式3-2（４・５月）'!R63="",'別紙様式3-2（４・５月）'!Z63="ベア加算"),"",P61*VLOOKUP(N61,【参考】数式用!$AD$2:$AH$27,MATCH(O61,【参考】数式用!$K$4:$N$4,0)+1,0)),"")</f>
        <v/>
      </c>
      <c r="S61" s="121"/>
      <c r="T61" s="1087"/>
      <c r="U61" s="1088"/>
      <c r="V61" s="465" t="str">
        <f>IFERROR(IF(AND('別紙様式3-2（４・５月）'!O63="", O61&lt;&gt;""),P61, P61*VLOOKUP(AF61,【参考】数式用4!$DC$3:$DZ$106,MATCH(N61,【参考】数式用4!$DC$2:$DZ$2,0))),"")</f>
        <v/>
      </c>
      <c r="W61" s="100"/>
      <c r="X61" s="463"/>
      <c r="Y61" s="1133" t="str">
        <f>IFERROR(
     IF(OR('別紙様式3-2（４・５月）'!R63="",'別紙様式3-2（４・５月）'!Z63="ベア加算"),"",
                                            X61*VLOOKUP(N61,【参考】数式用!$AD$2:$AH$27,MATCH(W61,【参考】数式用!$K$4:$N$4,0)+1,0)
      ),"")</f>
        <v/>
      </c>
      <c r="Z61" s="1133"/>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93" t="str">
        <f>IF(基本情報入力シート!C101="","",基本情報入力シート!C101)</f>
        <v/>
      </c>
      <c r="C62" s="994"/>
      <c r="D62" s="994"/>
      <c r="E62" s="994"/>
      <c r="F62" s="994"/>
      <c r="G62" s="994"/>
      <c r="H62" s="994"/>
      <c r="I62" s="995"/>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81"/>
      <c r="Q62" s="1082"/>
      <c r="R62" s="462" t="str">
        <f>IFERROR(IF(OR('別紙様式3-2（４・５月）'!R64="",'別紙様式3-2（４・５月）'!Z64="ベア加算"),"",P62*VLOOKUP(N62,【参考】数式用!$AD$2:$AH$27,MATCH(O62,【参考】数式用!$K$4:$N$4,0)+1,0)),"")</f>
        <v/>
      </c>
      <c r="S62" s="121"/>
      <c r="T62" s="1087"/>
      <c r="U62" s="1088"/>
      <c r="V62" s="465" t="str">
        <f>IFERROR(IF(AND('別紙様式3-2（４・５月）'!O64="", O62&lt;&gt;""),P62, P62*VLOOKUP(AF62,【参考】数式用4!$DC$3:$DZ$106,MATCH(N62,【参考】数式用4!$DC$2:$DZ$2,0))),"")</f>
        <v/>
      </c>
      <c r="W62" s="100"/>
      <c r="X62" s="463"/>
      <c r="Y62" s="1133" t="str">
        <f>IFERROR(
     IF(OR('別紙様式3-2（４・５月）'!R64="",'別紙様式3-2（４・５月）'!Z64="ベア加算"),"",
                                            X62*VLOOKUP(N62,【参考】数式用!$AD$2:$AH$27,MATCH(W62,【参考】数式用!$K$4:$N$4,0)+1,0)
      ),"")</f>
        <v/>
      </c>
      <c r="Z62" s="1133"/>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93" t="str">
        <f>IF(基本情報入力シート!C102="","",基本情報入力シート!C102)</f>
        <v/>
      </c>
      <c r="C63" s="994"/>
      <c r="D63" s="994"/>
      <c r="E63" s="994"/>
      <c r="F63" s="994"/>
      <c r="G63" s="994"/>
      <c r="H63" s="994"/>
      <c r="I63" s="995"/>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81"/>
      <c r="Q63" s="1082"/>
      <c r="R63" s="462" t="str">
        <f>IFERROR(IF(OR('別紙様式3-2（４・５月）'!R65="",'別紙様式3-2（４・５月）'!Z65="ベア加算"),"",P63*VLOOKUP(N63,【参考】数式用!$AD$2:$AH$27,MATCH(O63,【参考】数式用!$K$4:$N$4,0)+1,0)),"")</f>
        <v/>
      </c>
      <c r="S63" s="121"/>
      <c r="T63" s="1087"/>
      <c r="U63" s="1088"/>
      <c r="V63" s="465" t="str">
        <f>IFERROR(IF(AND('別紙様式3-2（４・５月）'!O65="", O63&lt;&gt;""),P63, P63*VLOOKUP(AF63,【参考】数式用4!$DC$3:$DZ$106,MATCH(N63,【参考】数式用4!$DC$2:$DZ$2,0))),"")</f>
        <v/>
      </c>
      <c r="W63" s="100"/>
      <c r="X63" s="463"/>
      <c r="Y63" s="1133" t="str">
        <f>IFERROR(
     IF(OR('別紙様式3-2（４・５月）'!R65="",'別紙様式3-2（４・５月）'!Z65="ベア加算"),"",
                                            X63*VLOOKUP(N63,【参考】数式用!$AD$2:$AH$27,MATCH(W63,【参考】数式用!$K$4:$N$4,0)+1,0)
      ),"")</f>
        <v/>
      </c>
      <c r="Z63" s="1133"/>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93" t="str">
        <f>IF(基本情報入力シート!C103="","",基本情報入力シート!C103)</f>
        <v/>
      </c>
      <c r="C64" s="994"/>
      <c r="D64" s="994"/>
      <c r="E64" s="994"/>
      <c r="F64" s="994"/>
      <c r="G64" s="994"/>
      <c r="H64" s="994"/>
      <c r="I64" s="995"/>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81"/>
      <c r="Q64" s="1082"/>
      <c r="R64" s="462" t="str">
        <f>IFERROR(IF(OR('別紙様式3-2（４・５月）'!R66="",'別紙様式3-2（４・５月）'!Z66="ベア加算"),"",P64*VLOOKUP(N64,【参考】数式用!$AD$2:$AH$27,MATCH(O64,【参考】数式用!$K$4:$N$4,0)+1,0)),"")</f>
        <v/>
      </c>
      <c r="S64" s="121"/>
      <c r="T64" s="1087"/>
      <c r="U64" s="1088"/>
      <c r="V64" s="465" t="str">
        <f>IFERROR(IF(AND('別紙様式3-2（４・５月）'!O66="", O64&lt;&gt;""),P64, P64*VLOOKUP(AF64,【参考】数式用4!$DC$3:$DZ$106,MATCH(N64,【参考】数式用4!$DC$2:$DZ$2,0))),"")</f>
        <v/>
      </c>
      <c r="W64" s="100"/>
      <c r="X64" s="463"/>
      <c r="Y64" s="1133" t="str">
        <f>IFERROR(
     IF(OR('別紙様式3-2（４・５月）'!R66="",'別紙様式3-2（４・５月）'!Z66="ベア加算"),"",
                                            X64*VLOOKUP(N64,【参考】数式用!$AD$2:$AH$27,MATCH(W64,【参考】数式用!$K$4:$N$4,0)+1,0)
      ),"")</f>
        <v/>
      </c>
      <c r="Z64" s="1133"/>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93" t="str">
        <f>IF(基本情報入力シート!C104="","",基本情報入力シート!C104)</f>
        <v/>
      </c>
      <c r="C65" s="994"/>
      <c r="D65" s="994"/>
      <c r="E65" s="994"/>
      <c r="F65" s="994"/>
      <c r="G65" s="994"/>
      <c r="H65" s="994"/>
      <c r="I65" s="995"/>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81"/>
      <c r="Q65" s="1082"/>
      <c r="R65" s="462" t="str">
        <f>IFERROR(IF(OR('別紙様式3-2（４・５月）'!R67="",'別紙様式3-2（４・５月）'!Z67="ベア加算"),"",P65*VLOOKUP(N65,【参考】数式用!$AD$2:$AH$27,MATCH(O65,【参考】数式用!$K$4:$N$4,0)+1,0)),"")</f>
        <v/>
      </c>
      <c r="S65" s="121"/>
      <c r="T65" s="1087"/>
      <c r="U65" s="1088"/>
      <c r="V65" s="465" t="str">
        <f>IFERROR(IF(AND('別紙様式3-2（４・５月）'!O67="", O65&lt;&gt;""),P65, P65*VLOOKUP(AF65,【参考】数式用4!$DC$3:$DZ$106,MATCH(N65,【参考】数式用4!$DC$2:$DZ$2,0))),"")</f>
        <v/>
      </c>
      <c r="W65" s="100"/>
      <c r="X65" s="463"/>
      <c r="Y65" s="1133" t="str">
        <f>IFERROR(
     IF(OR('別紙様式3-2（４・５月）'!R67="",'別紙様式3-2（４・５月）'!Z67="ベア加算"),"",
                                            X65*VLOOKUP(N65,【参考】数式用!$AD$2:$AH$27,MATCH(W65,【参考】数式用!$K$4:$N$4,0)+1,0)
      ),"")</f>
        <v/>
      </c>
      <c r="Z65" s="1133"/>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93" t="str">
        <f>IF(基本情報入力シート!C105="","",基本情報入力シート!C105)</f>
        <v/>
      </c>
      <c r="C66" s="994"/>
      <c r="D66" s="994"/>
      <c r="E66" s="994"/>
      <c r="F66" s="994"/>
      <c r="G66" s="994"/>
      <c r="H66" s="994"/>
      <c r="I66" s="995"/>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81"/>
      <c r="Q66" s="1082"/>
      <c r="R66" s="462" t="str">
        <f>IFERROR(IF(OR('別紙様式3-2（４・５月）'!R68="",'別紙様式3-2（４・５月）'!Z68="ベア加算"),"",P66*VLOOKUP(N66,【参考】数式用!$AD$2:$AH$27,MATCH(O66,【参考】数式用!$K$4:$N$4,0)+1,0)),"")</f>
        <v/>
      </c>
      <c r="S66" s="121"/>
      <c r="T66" s="1087"/>
      <c r="U66" s="1088"/>
      <c r="V66" s="465" t="str">
        <f>IFERROR(IF(AND('別紙様式3-2（４・５月）'!O68="", O66&lt;&gt;""),P66, P66*VLOOKUP(AF66,【参考】数式用4!$DC$3:$DZ$106,MATCH(N66,【参考】数式用4!$DC$2:$DZ$2,0))),"")</f>
        <v/>
      </c>
      <c r="W66" s="100"/>
      <c r="X66" s="463"/>
      <c r="Y66" s="1133" t="str">
        <f>IFERROR(
     IF(OR('別紙様式3-2（４・５月）'!R68="",'別紙様式3-2（４・５月）'!Z68="ベア加算"),"",
                                            X66*VLOOKUP(N66,【参考】数式用!$AD$2:$AH$27,MATCH(W66,【参考】数式用!$K$4:$N$4,0)+1,0)
      ),"")</f>
        <v/>
      </c>
      <c r="Z66" s="1133"/>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93" t="str">
        <f>IF(基本情報入力シート!C106="","",基本情報入力シート!C106)</f>
        <v/>
      </c>
      <c r="C67" s="994"/>
      <c r="D67" s="994"/>
      <c r="E67" s="994"/>
      <c r="F67" s="994"/>
      <c r="G67" s="994"/>
      <c r="H67" s="994"/>
      <c r="I67" s="995"/>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81"/>
      <c r="Q67" s="1082"/>
      <c r="R67" s="462" t="str">
        <f>IFERROR(IF(OR('別紙様式3-2（４・５月）'!R69="",'別紙様式3-2（４・５月）'!Z69="ベア加算"),"",P67*VLOOKUP(N67,【参考】数式用!$AD$2:$AH$27,MATCH(O67,【参考】数式用!$K$4:$N$4,0)+1,0)),"")</f>
        <v/>
      </c>
      <c r="S67" s="121"/>
      <c r="T67" s="1087"/>
      <c r="U67" s="1088"/>
      <c r="V67" s="465" t="str">
        <f>IFERROR(IF(AND('別紙様式3-2（４・５月）'!O69="", O67&lt;&gt;""),P67, P67*VLOOKUP(AF67,【参考】数式用4!$DC$3:$DZ$106,MATCH(N67,【参考】数式用4!$DC$2:$DZ$2,0))),"")</f>
        <v/>
      </c>
      <c r="W67" s="100"/>
      <c r="X67" s="463"/>
      <c r="Y67" s="1133" t="str">
        <f>IFERROR(
     IF(OR('別紙様式3-2（４・５月）'!R69="",'別紙様式3-2（４・５月）'!Z69="ベア加算"),"",
                                            X67*VLOOKUP(N67,【参考】数式用!$AD$2:$AH$27,MATCH(W67,【参考】数式用!$K$4:$N$4,0)+1,0)
      ),"")</f>
        <v/>
      </c>
      <c r="Z67" s="1133"/>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93" t="str">
        <f>IF(基本情報入力シート!C107="","",基本情報入力シート!C107)</f>
        <v/>
      </c>
      <c r="C68" s="994"/>
      <c r="D68" s="994"/>
      <c r="E68" s="994"/>
      <c r="F68" s="994"/>
      <c r="G68" s="994"/>
      <c r="H68" s="994"/>
      <c r="I68" s="995"/>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81"/>
      <c r="Q68" s="1082"/>
      <c r="R68" s="462" t="str">
        <f>IFERROR(IF(OR('別紙様式3-2（４・５月）'!R70="",'別紙様式3-2（４・５月）'!Z70="ベア加算"),"",P68*VLOOKUP(N68,【参考】数式用!$AD$2:$AH$27,MATCH(O68,【参考】数式用!$K$4:$N$4,0)+1,0)),"")</f>
        <v/>
      </c>
      <c r="S68" s="121"/>
      <c r="T68" s="1087"/>
      <c r="U68" s="1088"/>
      <c r="V68" s="465" t="str">
        <f>IFERROR(IF(AND('別紙様式3-2（４・５月）'!O70="", O68&lt;&gt;""),P68, P68*VLOOKUP(AF68,【参考】数式用4!$DC$3:$DZ$106,MATCH(N68,【参考】数式用4!$DC$2:$DZ$2,0))),"")</f>
        <v/>
      </c>
      <c r="W68" s="100"/>
      <c r="X68" s="463"/>
      <c r="Y68" s="1133" t="str">
        <f>IFERROR(
     IF(OR('別紙様式3-2（４・５月）'!R70="",'別紙様式3-2（４・５月）'!Z70="ベア加算"),"",
                                            X68*VLOOKUP(N68,【参考】数式用!$AD$2:$AH$27,MATCH(W68,【参考】数式用!$K$4:$N$4,0)+1,0)
      ),"")</f>
        <v/>
      </c>
      <c r="Z68" s="1133"/>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93" t="str">
        <f>IF(基本情報入力シート!C108="","",基本情報入力シート!C108)</f>
        <v/>
      </c>
      <c r="C69" s="994"/>
      <c r="D69" s="994"/>
      <c r="E69" s="994"/>
      <c r="F69" s="994"/>
      <c r="G69" s="994"/>
      <c r="H69" s="994"/>
      <c r="I69" s="995"/>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81"/>
      <c r="Q69" s="1082"/>
      <c r="R69" s="462" t="str">
        <f>IFERROR(IF(OR('別紙様式3-2（４・５月）'!R71="",'別紙様式3-2（４・５月）'!Z71="ベア加算"),"",P69*VLOOKUP(N69,【参考】数式用!$AD$2:$AH$27,MATCH(O69,【参考】数式用!$K$4:$N$4,0)+1,0)),"")</f>
        <v/>
      </c>
      <c r="S69" s="121"/>
      <c r="T69" s="1087"/>
      <c r="U69" s="1088"/>
      <c r="V69" s="465" t="str">
        <f>IFERROR(IF(AND('別紙様式3-2（４・５月）'!O71="", O69&lt;&gt;""),P69, P69*VLOOKUP(AF69,【参考】数式用4!$DC$3:$DZ$106,MATCH(N69,【参考】数式用4!$DC$2:$DZ$2,0))),"")</f>
        <v/>
      </c>
      <c r="W69" s="100"/>
      <c r="X69" s="463"/>
      <c r="Y69" s="1133" t="str">
        <f>IFERROR(
     IF(OR('別紙様式3-2（４・５月）'!R71="",'別紙様式3-2（４・５月）'!Z71="ベア加算"),"",
                                            X69*VLOOKUP(N69,【参考】数式用!$AD$2:$AH$27,MATCH(W69,【参考】数式用!$K$4:$N$4,0)+1,0)
      ),"")</f>
        <v/>
      </c>
      <c r="Z69" s="1133"/>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93" t="str">
        <f>IF(基本情報入力シート!C109="","",基本情報入力シート!C109)</f>
        <v/>
      </c>
      <c r="C70" s="994"/>
      <c r="D70" s="994"/>
      <c r="E70" s="994"/>
      <c r="F70" s="994"/>
      <c r="G70" s="994"/>
      <c r="H70" s="994"/>
      <c r="I70" s="995"/>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81"/>
      <c r="Q70" s="1082"/>
      <c r="R70" s="462" t="str">
        <f>IFERROR(IF(OR('別紙様式3-2（４・５月）'!R72="",'別紙様式3-2（４・５月）'!Z72="ベア加算"),"",P70*VLOOKUP(N70,【参考】数式用!$AD$2:$AH$27,MATCH(O70,【参考】数式用!$K$4:$N$4,0)+1,0)),"")</f>
        <v/>
      </c>
      <c r="S70" s="121"/>
      <c r="T70" s="1087"/>
      <c r="U70" s="1088"/>
      <c r="V70" s="465" t="str">
        <f>IFERROR(IF(AND('別紙様式3-2（４・５月）'!O72="", O70&lt;&gt;""),P70, P70*VLOOKUP(AF70,【参考】数式用4!$DC$3:$DZ$106,MATCH(N70,【参考】数式用4!$DC$2:$DZ$2,0))),"")</f>
        <v/>
      </c>
      <c r="W70" s="100"/>
      <c r="X70" s="463"/>
      <c r="Y70" s="1133" t="str">
        <f>IFERROR(
     IF(OR('別紙様式3-2（４・５月）'!R72="",'別紙様式3-2（４・５月）'!Z72="ベア加算"),"",
                                            X70*VLOOKUP(N70,【参考】数式用!$AD$2:$AH$27,MATCH(W70,【参考】数式用!$K$4:$N$4,0)+1,0)
      ),"")</f>
        <v/>
      </c>
      <c r="Z70" s="1133"/>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93" t="str">
        <f>IF(基本情報入力シート!C110="","",基本情報入力シート!C110)</f>
        <v/>
      </c>
      <c r="C71" s="994"/>
      <c r="D71" s="994"/>
      <c r="E71" s="994"/>
      <c r="F71" s="994"/>
      <c r="G71" s="994"/>
      <c r="H71" s="994"/>
      <c r="I71" s="995"/>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81"/>
      <c r="Q71" s="1082"/>
      <c r="R71" s="462" t="str">
        <f>IFERROR(IF(OR('別紙様式3-2（４・５月）'!R73="",'別紙様式3-2（４・５月）'!Z73="ベア加算"),"",P71*VLOOKUP(N71,【参考】数式用!$AD$2:$AH$27,MATCH(O71,【参考】数式用!$K$4:$N$4,0)+1,0)),"")</f>
        <v/>
      </c>
      <c r="S71" s="121"/>
      <c r="T71" s="1087"/>
      <c r="U71" s="1088"/>
      <c r="V71" s="465" t="str">
        <f>IFERROR(IF(AND('別紙様式3-2（４・５月）'!O73="", O71&lt;&gt;""),P71, P71*VLOOKUP(AF71,【参考】数式用4!$DC$3:$DZ$106,MATCH(N71,【参考】数式用4!$DC$2:$DZ$2,0))),"")</f>
        <v/>
      </c>
      <c r="W71" s="100"/>
      <c r="X71" s="463"/>
      <c r="Y71" s="1133" t="str">
        <f>IFERROR(
     IF(OR('別紙様式3-2（４・５月）'!R73="",'別紙様式3-2（４・５月）'!Z73="ベア加算"),"",
                                            X71*VLOOKUP(N71,【参考】数式用!$AD$2:$AH$27,MATCH(W71,【参考】数式用!$K$4:$N$4,0)+1,0)
      ),"")</f>
        <v/>
      </c>
      <c r="Z71" s="1133"/>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93" t="str">
        <f>IF(基本情報入力シート!C111="","",基本情報入力シート!C111)</f>
        <v/>
      </c>
      <c r="C72" s="994"/>
      <c r="D72" s="994"/>
      <c r="E72" s="994"/>
      <c r="F72" s="994"/>
      <c r="G72" s="994"/>
      <c r="H72" s="994"/>
      <c r="I72" s="995"/>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81"/>
      <c r="Q72" s="1082"/>
      <c r="R72" s="462" t="str">
        <f>IFERROR(IF(OR('別紙様式3-2（４・５月）'!R74="",'別紙様式3-2（４・５月）'!Z74="ベア加算"),"",P72*VLOOKUP(N72,【参考】数式用!$AD$2:$AH$27,MATCH(O72,【参考】数式用!$K$4:$N$4,0)+1,0)),"")</f>
        <v/>
      </c>
      <c r="S72" s="121"/>
      <c r="T72" s="1087"/>
      <c r="U72" s="1088"/>
      <c r="V72" s="465" t="str">
        <f>IFERROR(IF(AND('別紙様式3-2（４・５月）'!O74="", O72&lt;&gt;""),P72, P72*VLOOKUP(AF72,【参考】数式用4!$DC$3:$DZ$106,MATCH(N72,【参考】数式用4!$DC$2:$DZ$2,0))),"")</f>
        <v/>
      </c>
      <c r="W72" s="100"/>
      <c r="X72" s="463"/>
      <c r="Y72" s="1133" t="str">
        <f>IFERROR(
     IF(OR('別紙様式3-2（４・５月）'!R74="",'別紙様式3-2（４・５月）'!Z74="ベア加算"),"",
                                            X72*VLOOKUP(N72,【参考】数式用!$AD$2:$AH$27,MATCH(W72,【参考】数式用!$K$4:$N$4,0)+1,0)
      ),"")</f>
        <v/>
      </c>
      <c r="Z72" s="1133"/>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93" t="str">
        <f>IF(基本情報入力シート!C112="","",基本情報入力シート!C112)</f>
        <v/>
      </c>
      <c r="C73" s="994"/>
      <c r="D73" s="994"/>
      <c r="E73" s="994"/>
      <c r="F73" s="994"/>
      <c r="G73" s="994"/>
      <c r="H73" s="994"/>
      <c r="I73" s="995"/>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81"/>
      <c r="Q73" s="1082"/>
      <c r="R73" s="462" t="str">
        <f>IFERROR(IF(OR('別紙様式3-2（４・５月）'!R75="",'別紙様式3-2（４・５月）'!Z75="ベア加算"),"",P73*VLOOKUP(N73,【参考】数式用!$AD$2:$AH$27,MATCH(O73,【参考】数式用!$K$4:$N$4,0)+1,0)),"")</f>
        <v/>
      </c>
      <c r="S73" s="121"/>
      <c r="T73" s="1087"/>
      <c r="U73" s="1088"/>
      <c r="V73" s="465" t="str">
        <f>IFERROR(IF(AND('別紙様式3-2（４・５月）'!O75="", O73&lt;&gt;""),P73, P73*VLOOKUP(AF73,【参考】数式用4!$DC$3:$DZ$106,MATCH(N73,【参考】数式用4!$DC$2:$DZ$2,0))),"")</f>
        <v/>
      </c>
      <c r="W73" s="100"/>
      <c r="X73" s="463"/>
      <c r="Y73" s="1133" t="str">
        <f>IFERROR(
     IF(OR('別紙様式3-2（４・５月）'!R75="",'別紙様式3-2（４・５月）'!Z75="ベア加算"),"",
                                            X73*VLOOKUP(N73,【参考】数式用!$AD$2:$AH$27,MATCH(W73,【参考】数式用!$K$4:$N$4,0)+1,0)
      ),"")</f>
        <v/>
      </c>
      <c r="Z73" s="1133"/>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93" t="str">
        <f>IF(基本情報入力シート!C113="","",基本情報入力シート!C113)</f>
        <v/>
      </c>
      <c r="C74" s="994"/>
      <c r="D74" s="994"/>
      <c r="E74" s="994"/>
      <c r="F74" s="994"/>
      <c r="G74" s="994"/>
      <c r="H74" s="994"/>
      <c r="I74" s="995"/>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81"/>
      <c r="Q74" s="1082"/>
      <c r="R74" s="462" t="str">
        <f>IFERROR(IF(OR('別紙様式3-2（４・５月）'!R76="",'別紙様式3-2（４・５月）'!Z76="ベア加算"),"",P74*VLOOKUP(N74,【参考】数式用!$AD$2:$AH$27,MATCH(O74,【参考】数式用!$K$4:$N$4,0)+1,0)),"")</f>
        <v/>
      </c>
      <c r="S74" s="121"/>
      <c r="T74" s="1087"/>
      <c r="U74" s="1088"/>
      <c r="V74" s="465" t="str">
        <f>IFERROR(IF(AND('別紙様式3-2（４・５月）'!O76="", O74&lt;&gt;""),P74, P74*VLOOKUP(AF74,【参考】数式用4!$DC$3:$DZ$106,MATCH(N74,【参考】数式用4!$DC$2:$DZ$2,0))),"")</f>
        <v/>
      </c>
      <c r="W74" s="100"/>
      <c r="X74" s="463"/>
      <c r="Y74" s="1133" t="str">
        <f>IFERROR(
     IF(OR('別紙様式3-2（４・５月）'!R76="",'別紙様式3-2（４・５月）'!Z76="ベア加算"),"",
                                            X74*VLOOKUP(N74,【参考】数式用!$AD$2:$AH$27,MATCH(W74,【参考】数式用!$K$4:$N$4,0)+1,0)
      ),"")</f>
        <v/>
      </c>
      <c r="Z74" s="1133"/>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93" t="str">
        <f>IF(基本情報入力シート!C114="","",基本情報入力シート!C114)</f>
        <v/>
      </c>
      <c r="C75" s="994"/>
      <c r="D75" s="994"/>
      <c r="E75" s="994"/>
      <c r="F75" s="994"/>
      <c r="G75" s="994"/>
      <c r="H75" s="994"/>
      <c r="I75" s="995"/>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81"/>
      <c r="Q75" s="1082"/>
      <c r="R75" s="462" t="str">
        <f>IFERROR(IF(OR('別紙様式3-2（４・５月）'!R77="",'別紙様式3-2（４・５月）'!Z77="ベア加算"),"",P75*VLOOKUP(N75,【参考】数式用!$AD$2:$AH$27,MATCH(O75,【参考】数式用!$K$4:$N$4,0)+1,0)),"")</f>
        <v/>
      </c>
      <c r="S75" s="121"/>
      <c r="T75" s="1087"/>
      <c r="U75" s="1088"/>
      <c r="V75" s="465" t="str">
        <f>IFERROR(IF(AND('別紙様式3-2（４・５月）'!O77="", O75&lt;&gt;""),P75, P75*VLOOKUP(AF75,【参考】数式用4!$DC$3:$DZ$106,MATCH(N75,【参考】数式用4!$DC$2:$DZ$2,0))),"")</f>
        <v/>
      </c>
      <c r="W75" s="100"/>
      <c r="X75" s="463"/>
      <c r="Y75" s="1133" t="str">
        <f>IFERROR(
     IF(OR('別紙様式3-2（４・５月）'!R77="",'別紙様式3-2（４・５月）'!Z77="ベア加算"),"",
                                            X75*VLOOKUP(N75,【参考】数式用!$AD$2:$AH$27,MATCH(W75,【参考】数式用!$K$4:$N$4,0)+1,0)
      ),"")</f>
        <v/>
      </c>
      <c r="Z75" s="1133"/>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93" t="str">
        <f>IF(基本情報入力シート!C115="","",基本情報入力シート!C115)</f>
        <v/>
      </c>
      <c r="C76" s="994"/>
      <c r="D76" s="994"/>
      <c r="E76" s="994"/>
      <c r="F76" s="994"/>
      <c r="G76" s="994"/>
      <c r="H76" s="994"/>
      <c r="I76" s="995"/>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81"/>
      <c r="Q76" s="1082"/>
      <c r="R76" s="462" t="str">
        <f>IFERROR(IF(OR('別紙様式3-2（４・５月）'!R78="",'別紙様式3-2（４・５月）'!Z78="ベア加算"),"",P76*VLOOKUP(N76,【参考】数式用!$AD$2:$AH$27,MATCH(O76,【参考】数式用!$K$4:$N$4,0)+1,0)),"")</f>
        <v/>
      </c>
      <c r="S76" s="121"/>
      <c r="T76" s="1087"/>
      <c r="U76" s="1088"/>
      <c r="V76" s="465" t="str">
        <f>IFERROR(IF(AND('別紙様式3-2（４・５月）'!O78="", O76&lt;&gt;""),P76, P76*VLOOKUP(AF76,【参考】数式用4!$DC$3:$DZ$106,MATCH(N76,【参考】数式用4!$DC$2:$DZ$2,0))),"")</f>
        <v/>
      </c>
      <c r="W76" s="100"/>
      <c r="X76" s="463"/>
      <c r="Y76" s="1133" t="str">
        <f>IFERROR(
     IF(OR('別紙様式3-2（４・５月）'!R78="",'別紙様式3-2（４・５月）'!Z78="ベア加算"),"",
                                            X76*VLOOKUP(N76,【参考】数式用!$AD$2:$AH$27,MATCH(W76,【参考】数式用!$K$4:$N$4,0)+1,0)
      ),"")</f>
        <v/>
      </c>
      <c r="Z76" s="1133"/>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93" t="str">
        <f>IF(基本情報入力シート!C116="","",基本情報入力シート!C116)</f>
        <v/>
      </c>
      <c r="C77" s="994"/>
      <c r="D77" s="994"/>
      <c r="E77" s="994"/>
      <c r="F77" s="994"/>
      <c r="G77" s="994"/>
      <c r="H77" s="994"/>
      <c r="I77" s="995"/>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81"/>
      <c r="Q77" s="1082"/>
      <c r="R77" s="462" t="str">
        <f>IFERROR(IF(OR('別紙様式3-2（４・５月）'!R79="",'別紙様式3-2（４・５月）'!Z79="ベア加算"),"",P77*VLOOKUP(N77,【参考】数式用!$AD$2:$AH$27,MATCH(O77,【参考】数式用!$K$4:$N$4,0)+1,0)),"")</f>
        <v/>
      </c>
      <c r="S77" s="121"/>
      <c r="T77" s="1087"/>
      <c r="U77" s="1088"/>
      <c r="V77" s="465" t="str">
        <f>IFERROR(IF(AND('別紙様式3-2（４・５月）'!O79="", O77&lt;&gt;""),P77, P77*VLOOKUP(AF77,【参考】数式用4!$DC$3:$DZ$106,MATCH(N77,【参考】数式用4!$DC$2:$DZ$2,0))),"")</f>
        <v/>
      </c>
      <c r="W77" s="100"/>
      <c r="X77" s="463"/>
      <c r="Y77" s="1133" t="str">
        <f>IFERROR(
     IF(OR('別紙様式3-2（４・５月）'!R79="",'別紙様式3-2（４・５月）'!Z79="ベア加算"),"",
                                            X77*VLOOKUP(N77,【参考】数式用!$AD$2:$AH$27,MATCH(W77,【参考】数式用!$K$4:$N$4,0)+1,0)
      ),"")</f>
        <v/>
      </c>
      <c r="Z77" s="1133"/>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93" t="str">
        <f>IF(基本情報入力シート!C117="","",基本情報入力シート!C117)</f>
        <v/>
      </c>
      <c r="C78" s="994"/>
      <c r="D78" s="994"/>
      <c r="E78" s="994"/>
      <c r="F78" s="994"/>
      <c r="G78" s="994"/>
      <c r="H78" s="994"/>
      <c r="I78" s="995"/>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81"/>
      <c r="Q78" s="1082"/>
      <c r="R78" s="462" t="str">
        <f>IFERROR(IF(OR('別紙様式3-2（４・５月）'!R80="",'別紙様式3-2（４・５月）'!Z80="ベア加算"),"",P78*VLOOKUP(N78,【参考】数式用!$AD$2:$AH$27,MATCH(O78,【参考】数式用!$K$4:$N$4,0)+1,0)),"")</f>
        <v/>
      </c>
      <c r="S78" s="121"/>
      <c r="T78" s="1087"/>
      <c r="U78" s="1088"/>
      <c r="V78" s="465" t="str">
        <f>IFERROR(IF(AND('別紙様式3-2（４・５月）'!O80="", O78&lt;&gt;""),P78, P78*VLOOKUP(AF78,【参考】数式用4!$DC$3:$DZ$106,MATCH(N78,【参考】数式用4!$DC$2:$DZ$2,0))),"")</f>
        <v/>
      </c>
      <c r="W78" s="100"/>
      <c r="X78" s="463"/>
      <c r="Y78" s="1133" t="str">
        <f>IFERROR(
     IF(OR('別紙様式3-2（４・５月）'!R80="",'別紙様式3-2（４・５月）'!Z80="ベア加算"),"",
                                            X78*VLOOKUP(N78,【参考】数式用!$AD$2:$AH$27,MATCH(W78,【参考】数式用!$K$4:$N$4,0)+1,0)
      ),"")</f>
        <v/>
      </c>
      <c r="Z78" s="1133"/>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93" t="str">
        <f>IF(基本情報入力シート!C118="","",基本情報入力シート!C118)</f>
        <v/>
      </c>
      <c r="C79" s="994"/>
      <c r="D79" s="994"/>
      <c r="E79" s="994"/>
      <c r="F79" s="994"/>
      <c r="G79" s="994"/>
      <c r="H79" s="994"/>
      <c r="I79" s="995"/>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81"/>
      <c r="Q79" s="1082"/>
      <c r="R79" s="462" t="str">
        <f>IFERROR(IF(OR('別紙様式3-2（４・５月）'!R81="",'別紙様式3-2（４・５月）'!Z81="ベア加算"),"",P79*VLOOKUP(N79,【参考】数式用!$AD$2:$AH$27,MATCH(O79,【参考】数式用!$K$4:$N$4,0)+1,0)),"")</f>
        <v/>
      </c>
      <c r="S79" s="121"/>
      <c r="T79" s="1087"/>
      <c r="U79" s="1088"/>
      <c r="V79" s="465" t="str">
        <f>IFERROR(IF(AND('別紙様式3-2（４・５月）'!O81="", O79&lt;&gt;""),P79, P79*VLOOKUP(AF79,【参考】数式用4!$DC$3:$DZ$106,MATCH(N79,【参考】数式用4!$DC$2:$DZ$2,0))),"")</f>
        <v/>
      </c>
      <c r="W79" s="100"/>
      <c r="X79" s="463"/>
      <c r="Y79" s="1133" t="str">
        <f>IFERROR(
     IF(OR('別紙様式3-2（４・５月）'!R81="",'別紙様式3-2（４・５月）'!Z81="ベア加算"),"",
                                            X79*VLOOKUP(N79,【参考】数式用!$AD$2:$AH$27,MATCH(W79,【参考】数式用!$K$4:$N$4,0)+1,0)
      ),"")</f>
        <v/>
      </c>
      <c r="Z79" s="1133"/>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93" t="str">
        <f>IF(基本情報入力シート!C119="","",基本情報入力シート!C119)</f>
        <v/>
      </c>
      <c r="C80" s="994"/>
      <c r="D80" s="994"/>
      <c r="E80" s="994"/>
      <c r="F80" s="994"/>
      <c r="G80" s="994"/>
      <c r="H80" s="994"/>
      <c r="I80" s="995"/>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81"/>
      <c r="Q80" s="1082"/>
      <c r="R80" s="462" t="str">
        <f>IFERROR(IF(OR('別紙様式3-2（４・５月）'!R82="",'別紙様式3-2（４・５月）'!Z82="ベア加算"),"",P80*VLOOKUP(N80,【参考】数式用!$AD$2:$AH$27,MATCH(O80,【参考】数式用!$K$4:$N$4,0)+1,0)),"")</f>
        <v/>
      </c>
      <c r="S80" s="121"/>
      <c r="T80" s="1087"/>
      <c r="U80" s="1088"/>
      <c r="V80" s="465" t="str">
        <f>IFERROR(IF(AND('別紙様式3-2（４・５月）'!O82="", O80&lt;&gt;""),P80, P80*VLOOKUP(AF80,【参考】数式用4!$DC$3:$DZ$106,MATCH(N80,【参考】数式用4!$DC$2:$DZ$2,0))),"")</f>
        <v/>
      </c>
      <c r="W80" s="100"/>
      <c r="X80" s="463"/>
      <c r="Y80" s="1133" t="str">
        <f>IFERROR(
     IF(OR('別紙様式3-2（４・５月）'!R82="",'別紙様式3-2（４・５月）'!Z82="ベア加算"),"",
                                            X80*VLOOKUP(N80,【参考】数式用!$AD$2:$AH$27,MATCH(W80,【参考】数式用!$K$4:$N$4,0)+1,0)
      ),"")</f>
        <v/>
      </c>
      <c r="Z80" s="1133"/>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93" t="str">
        <f>IF(基本情報入力シート!C120="","",基本情報入力シート!C120)</f>
        <v/>
      </c>
      <c r="C81" s="994"/>
      <c r="D81" s="994"/>
      <c r="E81" s="994"/>
      <c r="F81" s="994"/>
      <c r="G81" s="994"/>
      <c r="H81" s="994"/>
      <c r="I81" s="995"/>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81"/>
      <c r="Q81" s="1082"/>
      <c r="R81" s="462" t="str">
        <f>IFERROR(IF(OR('別紙様式3-2（４・５月）'!R83="",'別紙様式3-2（４・５月）'!Z83="ベア加算"),"",P81*VLOOKUP(N81,【参考】数式用!$AD$2:$AH$27,MATCH(O81,【参考】数式用!$K$4:$N$4,0)+1,0)),"")</f>
        <v/>
      </c>
      <c r="S81" s="121"/>
      <c r="T81" s="1087"/>
      <c r="U81" s="1088"/>
      <c r="V81" s="465" t="str">
        <f>IFERROR(IF(AND('別紙様式3-2（４・５月）'!O83="", O81&lt;&gt;""),P81, P81*VLOOKUP(AF81,【参考】数式用4!$DC$3:$DZ$106,MATCH(N81,【参考】数式用4!$DC$2:$DZ$2,0))),"")</f>
        <v/>
      </c>
      <c r="W81" s="100"/>
      <c r="X81" s="463"/>
      <c r="Y81" s="1133" t="str">
        <f>IFERROR(
     IF(OR('別紙様式3-2（４・５月）'!R83="",'別紙様式3-2（４・５月）'!Z83="ベア加算"),"",
                                            X81*VLOOKUP(N81,【参考】数式用!$AD$2:$AH$27,MATCH(W81,【参考】数式用!$K$4:$N$4,0)+1,0)
      ),"")</f>
        <v/>
      </c>
      <c r="Z81" s="1133"/>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93" t="str">
        <f>IF(基本情報入力シート!C121="","",基本情報入力シート!C121)</f>
        <v/>
      </c>
      <c r="C82" s="994"/>
      <c r="D82" s="994"/>
      <c r="E82" s="994"/>
      <c r="F82" s="994"/>
      <c r="G82" s="994"/>
      <c r="H82" s="994"/>
      <c r="I82" s="995"/>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81"/>
      <c r="Q82" s="1082"/>
      <c r="R82" s="462" t="str">
        <f>IFERROR(IF(OR('別紙様式3-2（４・５月）'!R84="",'別紙様式3-2（４・５月）'!Z84="ベア加算"),"",P82*VLOOKUP(N82,【参考】数式用!$AD$2:$AH$27,MATCH(O82,【参考】数式用!$K$4:$N$4,0)+1,0)),"")</f>
        <v/>
      </c>
      <c r="S82" s="121"/>
      <c r="T82" s="1087"/>
      <c r="U82" s="1088"/>
      <c r="V82" s="465" t="str">
        <f>IFERROR(IF(AND('別紙様式3-2（４・５月）'!O84="", O82&lt;&gt;""),P82, P82*VLOOKUP(AF82,【参考】数式用4!$DC$3:$DZ$106,MATCH(N82,【参考】数式用4!$DC$2:$DZ$2,0))),"")</f>
        <v/>
      </c>
      <c r="W82" s="100"/>
      <c r="X82" s="463"/>
      <c r="Y82" s="1133" t="str">
        <f>IFERROR(
     IF(OR('別紙様式3-2（４・５月）'!R84="",'別紙様式3-2（４・５月）'!Z84="ベア加算"),"",
                                            X82*VLOOKUP(N82,【参考】数式用!$AD$2:$AH$27,MATCH(W82,【参考】数式用!$K$4:$N$4,0)+1,0)
      ),"")</f>
        <v/>
      </c>
      <c r="Z82" s="1133"/>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93" t="str">
        <f>IF(基本情報入力シート!C122="","",基本情報入力シート!C122)</f>
        <v/>
      </c>
      <c r="C83" s="994"/>
      <c r="D83" s="994"/>
      <c r="E83" s="994"/>
      <c r="F83" s="994"/>
      <c r="G83" s="994"/>
      <c r="H83" s="994"/>
      <c r="I83" s="995"/>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81"/>
      <c r="Q83" s="1082"/>
      <c r="R83" s="462" t="str">
        <f>IFERROR(IF(OR('別紙様式3-2（４・５月）'!R85="",'別紙様式3-2（４・５月）'!Z85="ベア加算"),"",P83*VLOOKUP(N83,【参考】数式用!$AD$2:$AH$27,MATCH(O83,【参考】数式用!$K$4:$N$4,0)+1,0)),"")</f>
        <v/>
      </c>
      <c r="S83" s="121"/>
      <c r="T83" s="1087"/>
      <c r="U83" s="1088"/>
      <c r="V83" s="465" t="str">
        <f>IFERROR(IF(AND('別紙様式3-2（４・５月）'!O85="", O83&lt;&gt;""),P83, P83*VLOOKUP(AF83,【参考】数式用4!$DC$3:$DZ$106,MATCH(N83,【参考】数式用4!$DC$2:$DZ$2,0))),"")</f>
        <v/>
      </c>
      <c r="W83" s="100"/>
      <c r="X83" s="463"/>
      <c r="Y83" s="1133" t="str">
        <f>IFERROR(
     IF(OR('別紙様式3-2（４・５月）'!R85="",'別紙様式3-2（４・５月）'!Z85="ベア加算"),"",
                                            X83*VLOOKUP(N83,【参考】数式用!$AD$2:$AH$27,MATCH(W83,【参考】数式用!$K$4:$N$4,0)+1,0)
      ),"")</f>
        <v/>
      </c>
      <c r="Z83" s="1133"/>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93" t="str">
        <f>IF(基本情報入力シート!C123="","",基本情報入力シート!C123)</f>
        <v/>
      </c>
      <c r="C84" s="994"/>
      <c r="D84" s="994"/>
      <c r="E84" s="994"/>
      <c r="F84" s="994"/>
      <c r="G84" s="994"/>
      <c r="H84" s="994"/>
      <c r="I84" s="995"/>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81"/>
      <c r="Q84" s="1082"/>
      <c r="R84" s="462" t="str">
        <f>IFERROR(IF(OR('別紙様式3-2（４・５月）'!R86="",'別紙様式3-2（４・５月）'!Z86="ベア加算"),"",P84*VLOOKUP(N84,【参考】数式用!$AD$2:$AH$27,MATCH(O84,【参考】数式用!$K$4:$N$4,0)+1,0)),"")</f>
        <v/>
      </c>
      <c r="S84" s="121"/>
      <c r="T84" s="1087"/>
      <c r="U84" s="1088"/>
      <c r="V84" s="465" t="str">
        <f>IFERROR(IF(AND('別紙様式3-2（４・５月）'!O86="", O84&lt;&gt;""),P84, P84*VLOOKUP(AF84,【参考】数式用4!$DC$3:$DZ$106,MATCH(N84,【参考】数式用4!$DC$2:$DZ$2,0))),"")</f>
        <v/>
      </c>
      <c r="W84" s="100"/>
      <c r="X84" s="463"/>
      <c r="Y84" s="1133" t="str">
        <f>IFERROR(
     IF(OR('別紙様式3-2（４・５月）'!R86="",'別紙様式3-2（４・５月）'!Z86="ベア加算"),"",
                                            X84*VLOOKUP(N84,【参考】数式用!$AD$2:$AH$27,MATCH(W84,【参考】数式用!$K$4:$N$4,0)+1,0)
      ),"")</f>
        <v/>
      </c>
      <c r="Z84" s="1133"/>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93" t="str">
        <f>IF(基本情報入力シート!C124="","",基本情報入力シート!C124)</f>
        <v/>
      </c>
      <c r="C85" s="994"/>
      <c r="D85" s="994"/>
      <c r="E85" s="994"/>
      <c r="F85" s="994"/>
      <c r="G85" s="994"/>
      <c r="H85" s="994"/>
      <c r="I85" s="995"/>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81"/>
      <c r="Q85" s="1082"/>
      <c r="R85" s="462" t="str">
        <f>IFERROR(IF(OR('別紙様式3-2（４・５月）'!R87="",'別紙様式3-2（４・５月）'!Z87="ベア加算"),"",P85*VLOOKUP(N85,【参考】数式用!$AD$2:$AH$27,MATCH(O85,【参考】数式用!$K$4:$N$4,0)+1,0)),"")</f>
        <v/>
      </c>
      <c r="S85" s="121"/>
      <c r="T85" s="1087"/>
      <c r="U85" s="1088"/>
      <c r="V85" s="465" t="str">
        <f>IFERROR(IF(AND('別紙様式3-2（４・５月）'!O87="", O85&lt;&gt;""),P85, P85*VLOOKUP(AF85,【参考】数式用4!$DC$3:$DZ$106,MATCH(N85,【参考】数式用4!$DC$2:$DZ$2,0))),"")</f>
        <v/>
      </c>
      <c r="W85" s="100"/>
      <c r="X85" s="463"/>
      <c r="Y85" s="1133" t="str">
        <f>IFERROR(
     IF(OR('別紙様式3-2（４・５月）'!R87="",'別紙様式3-2（４・５月）'!Z87="ベア加算"),"",
                                            X85*VLOOKUP(N85,【参考】数式用!$AD$2:$AH$27,MATCH(W85,【参考】数式用!$K$4:$N$4,0)+1,0)
      ),"")</f>
        <v/>
      </c>
      <c r="Z85" s="1133"/>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93" t="str">
        <f>IF(基本情報入力シート!C125="","",基本情報入力シート!C125)</f>
        <v/>
      </c>
      <c r="C86" s="994"/>
      <c r="D86" s="994"/>
      <c r="E86" s="994"/>
      <c r="F86" s="994"/>
      <c r="G86" s="994"/>
      <c r="H86" s="994"/>
      <c r="I86" s="995"/>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81"/>
      <c r="Q86" s="1082"/>
      <c r="R86" s="462" t="str">
        <f>IFERROR(IF(OR('別紙様式3-2（４・５月）'!R88="",'別紙様式3-2（４・５月）'!Z88="ベア加算"),"",P86*VLOOKUP(N86,【参考】数式用!$AD$2:$AH$27,MATCH(O86,【参考】数式用!$K$4:$N$4,0)+1,0)),"")</f>
        <v/>
      </c>
      <c r="S86" s="121"/>
      <c r="T86" s="1087"/>
      <c r="U86" s="1088"/>
      <c r="V86" s="465" t="str">
        <f>IFERROR(IF(AND('別紙様式3-2（４・５月）'!O88="", O86&lt;&gt;""),P86, P86*VLOOKUP(AF86,【参考】数式用4!$DC$3:$DZ$106,MATCH(N86,【参考】数式用4!$DC$2:$DZ$2,0))),"")</f>
        <v/>
      </c>
      <c r="W86" s="100"/>
      <c r="X86" s="463"/>
      <c r="Y86" s="1133" t="str">
        <f>IFERROR(
     IF(OR('別紙様式3-2（４・５月）'!R88="",'別紙様式3-2（４・５月）'!Z88="ベア加算"),"",
                                            X86*VLOOKUP(N86,【参考】数式用!$AD$2:$AH$27,MATCH(W86,【参考】数式用!$K$4:$N$4,0)+1,0)
      ),"")</f>
        <v/>
      </c>
      <c r="Z86" s="1133"/>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93" t="str">
        <f>IF(基本情報入力シート!C126="","",基本情報入力シート!C126)</f>
        <v/>
      </c>
      <c r="C87" s="994"/>
      <c r="D87" s="994"/>
      <c r="E87" s="994"/>
      <c r="F87" s="994"/>
      <c r="G87" s="994"/>
      <c r="H87" s="994"/>
      <c r="I87" s="995"/>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81"/>
      <c r="Q87" s="1082"/>
      <c r="R87" s="462" t="str">
        <f>IFERROR(IF(OR('別紙様式3-2（４・５月）'!R89="",'別紙様式3-2（４・５月）'!Z89="ベア加算"),"",P87*VLOOKUP(N87,【参考】数式用!$AD$2:$AH$27,MATCH(O87,【参考】数式用!$K$4:$N$4,0)+1,0)),"")</f>
        <v/>
      </c>
      <c r="S87" s="121"/>
      <c r="T87" s="1087"/>
      <c r="U87" s="1088"/>
      <c r="V87" s="465" t="str">
        <f>IFERROR(IF(AND('別紙様式3-2（４・５月）'!O89="", O87&lt;&gt;""),P87, P87*VLOOKUP(AF87,【参考】数式用4!$DC$3:$DZ$106,MATCH(N87,【参考】数式用4!$DC$2:$DZ$2,0))),"")</f>
        <v/>
      </c>
      <c r="W87" s="100"/>
      <c r="X87" s="463"/>
      <c r="Y87" s="1133" t="str">
        <f>IFERROR(
     IF(OR('別紙様式3-2（４・５月）'!R89="",'別紙様式3-2（４・５月）'!Z89="ベア加算"),"",
                                            X87*VLOOKUP(N87,【参考】数式用!$AD$2:$AH$27,MATCH(W87,【参考】数式用!$K$4:$N$4,0)+1,0)
      ),"")</f>
        <v/>
      </c>
      <c r="Z87" s="1133"/>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93" t="str">
        <f>IF(基本情報入力シート!C127="","",基本情報入力シート!C127)</f>
        <v/>
      </c>
      <c r="C88" s="994"/>
      <c r="D88" s="994"/>
      <c r="E88" s="994"/>
      <c r="F88" s="994"/>
      <c r="G88" s="994"/>
      <c r="H88" s="994"/>
      <c r="I88" s="995"/>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81"/>
      <c r="Q88" s="1082"/>
      <c r="R88" s="462" t="str">
        <f>IFERROR(IF(OR('別紙様式3-2（４・５月）'!R90="",'別紙様式3-2（４・５月）'!Z90="ベア加算"),"",P88*VLOOKUP(N88,【参考】数式用!$AD$2:$AH$27,MATCH(O88,【参考】数式用!$K$4:$N$4,0)+1,0)),"")</f>
        <v/>
      </c>
      <c r="S88" s="121"/>
      <c r="T88" s="1087"/>
      <c r="U88" s="1088"/>
      <c r="V88" s="465" t="str">
        <f>IFERROR(IF(AND('別紙様式3-2（４・５月）'!O90="", O88&lt;&gt;""),P88, P88*VLOOKUP(AF88,【参考】数式用4!$DC$3:$DZ$106,MATCH(N88,【参考】数式用4!$DC$2:$DZ$2,0))),"")</f>
        <v/>
      </c>
      <c r="W88" s="100"/>
      <c r="X88" s="463"/>
      <c r="Y88" s="1133" t="str">
        <f>IFERROR(
     IF(OR('別紙様式3-2（４・５月）'!R90="",'別紙様式3-2（４・５月）'!Z90="ベア加算"),"",
                                            X88*VLOOKUP(N88,【参考】数式用!$AD$2:$AH$27,MATCH(W88,【参考】数式用!$K$4:$N$4,0)+1,0)
      ),"")</f>
        <v/>
      </c>
      <c r="Z88" s="1133"/>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93" t="str">
        <f>IF(基本情報入力シート!C128="","",基本情報入力シート!C128)</f>
        <v/>
      </c>
      <c r="C89" s="994"/>
      <c r="D89" s="994"/>
      <c r="E89" s="994"/>
      <c r="F89" s="994"/>
      <c r="G89" s="994"/>
      <c r="H89" s="994"/>
      <c r="I89" s="995"/>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81"/>
      <c r="Q89" s="1082"/>
      <c r="R89" s="462" t="str">
        <f>IFERROR(IF(OR('別紙様式3-2（４・５月）'!R91="",'別紙様式3-2（４・５月）'!Z91="ベア加算"),"",P89*VLOOKUP(N89,【参考】数式用!$AD$2:$AH$27,MATCH(O89,【参考】数式用!$K$4:$N$4,0)+1,0)),"")</f>
        <v/>
      </c>
      <c r="S89" s="121"/>
      <c r="T89" s="1087"/>
      <c r="U89" s="1088"/>
      <c r="V89" s="465" t="str">
        <f>IFERROR(IF(AND('別紙様式3-2（４・５月）'!O91="", O89&lt;&gt;""),P89, P89*VLOOKUP(AF89,【参考】数式用4!$DC$3:$DZ$106,MATCH(N89,【参考】数式用4!$DC$2:$DZ$2,0))),"")</f>
        <v/>
      </c>
      <c r="W89" s="100"/>
      <c r="X89" s="463"/>
      <c r="Y89" s="1133" t="str">
        <f>IFERROR(
     IF(OR('別紙様式3-2（４・５月）'!R91="",'別紙様式3-2（４・５月）'!Z91="ベア加算"),"",
                                            X89*VLOOKUP(N89,【参考】数式用!$AD$2:$AH$27,MATCH(W89,【参考】数式用!$K$4:$N$4,0)+1,0)
      ),"")</f>
        <v/>
      </c>
      <c r="Z89" s="1133"/>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93" t="str">
        <f>IF(基本情報入力シート!C129="","",基本情報入力シート!C129)</f>
        <v/>
      </c>
      <c r="C90" s="994"/>
      <c r="D90" s="994"/>
      <c r="E90" s="994"/>
      <c r="F90" s="994"/>
      <c r="G90" s="994"/>
      <c r="H90" s="994"/>
      <c r="I90" s="995"/>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81"/>
      <c r="Q90" s="1082"/>
      <c r="R90" s="462" t="str">
        <f>IFERROR(IF(OR('別紙様式3-2（４・５月）'!R92="",'別紙様式3-2（４・５月）'!Z92="ベア加算"),"",P90*VLOOKUP(N90,【参考】数式用!$AD$2:$AH$27,MATCH(O90,【参考】数式用!$K$4:$N$4,0)+1,0)),"")</f>
        <v/>
      </c>
      <c r="S90" s="121"/>
      <c r="T90" s="1087"/>
      <c r="U90" s="1088"/>
      <c r="V90" s="465" t="str">
        <f>IFERROR(IF(AND('別紙様式3-2（４・５月）'!O92="", O90&lt;&gt;""),P90, P90*VLOOKUP(AF90,【参考】数式用4!$DC$3:$DZ$106,MATCH(N90,【参考】数式用4!$DC$2:$DZ$2,0))),"")</f>
        <v/>
      </c>
      <c r="W90" s="100"/>
      <c r="X90" s="463"/>
      <c r="Y90" s="1133" t="str">
        <f>IFERROR(
     IF(OR('別紙様式3-2（４・５月）'!R92="",'別紙様式3-2（４・５月）'!Z92="ベア加算"),"",
                                            X90*VLOOKUP(N90,【参考】数式用!$AD$2:$AH$27,MATCH(W90,【参考】数式用!$K$4:$N$4,0)+1,0)
      ),"")</f>
        <v/>
      </c>
      <c r="Z90" s="1133"/>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93" t="str">
        <f>IF(基本情報入力シート!C130="","",基本情報入力シート!C130)</f>
        <v/>
      </c>
      <c r="C91" s="994"/>
      <c r="D91" s="994"/>
      <c r="E91" s="994"/>
      <c r="F91" s="994"/>
      <c r="G91" s="994"/>
      <c r="H91" s="994"/>
      <c r="I91" s="995"/>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81"/>
      <c r="Q91" s="1082"/>
      <c r="R91" s="462" t="str">
        <f>IFERROR(IF(OR('別紙様式3-2（４・５月）'!R93="",'別紙様式3-2（４・５月）'!Z93="ベア加算"),"",P91*VLOOKUP(N91,【参考】数式用!$AD$2:$AH$27,MATCH(O91,【参考】数式用!$K$4:$N$4,0)+1,0)),"")</f>
        <v/>
      </c>
      <c r="S91" s="121"/>
      <c r="T91" s="1087"/>
      <c r="U91" s="1088"/>
      <c r="V91" s="465" t="str">
        <f>IFERROR(IF(AND('別紙様式3-2（４・５月）'!O93="", O91&lt;&gt;""),P91, P91*VLOOKUP(AF91,【参考】数式用4!$DC$3:$DZ$106,MATCH(N91,【参考】数式用4!$DC$2:$DZ$2,0))),"")</f>
        <v/>
      </c>
      <c r="W91" s="100"/>
      <c r="X91" s="463"/>
      <c r="Y91" s="1133" t="str">
        <f>IFERROR(
     IF(OR('別紙様式3-2（４・５月）'!R93="",'別紙様式3-2（４・５月）'!Z93="ベア加算"),"",
                                            X91*VLOOKUP(N91,【参考】数式用!$AD$2:$AH$27,MATCH(W91,【参考】数式用!$K$4:$N$4,0)+1,0)
      ),"")</f>
        <v/>
      </c>
      <c r="Z91" s="1133"/>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93" t="str">
        <f>IF(基本情報入力シート!C131="","",基本情報入力シート!C131)</f>
        <v/>
      </c>
      <c r="C92" s="994"/>
      <c r="D92" s="994"/>
      <c r="E92" s="994"/>
      <c r="F92" s="994"/>
      <c r="G92" s="994"/>
      <c r="H92" s="994"/>
      <c r="I92" s="995"/>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81"/>
      <c r="Q92" s="1082"/>
      <c r="R92" s="462" t="str">
        <f>IFERROR(IF(OR('別紙様式3-2（４・５月）'!R94="",'別紙様式3-2（４・５月）'!Z94="ベア加算"),"",P92*VLOOKUP(N92,【参考】数式用!$AD$2:$AH$27,MATCH(O92,【参考】数式用!$K$4:$N$4,0)+1,0)),"")</f>
        <v/>
      </c>
      <c r="S92" s="121"/>
      <c r="T92" s="1087"/>
      <c r="U92" s="1088"/>
      <c r="V92" s="465" t="str">
        <f>IFERROR(IF(AND('別紙様式3-2（４・５月）'!O94="", O92&lt;&gt;""),P92, P92*VLOOKUP(AF92,【参考】数式用4!$DC$3:$DZ$106,MATCH(N92,【参考】数式用4!$DC$2:$DZ$2,0))),"")</f>
        <v/>
      </c>
      <c r="W92" s="100"/>
      <c r="X92" s="463"/>
      <c r="Y92" s="1133" t="str">
        <f>IFERROR(
     IF(OR('別紙様式3-2（４・５月）'!R94="",'別紙様式3-2（４・５月）'!Z94="ベア加算"),"",
                                            X92*VLOOKUP(N92,【参考】数式用!$AD$2:$AH$27,MATCH(W92,【参考】数式用!$K$4:$N$4,0)+1,0)
      ),"")</f>
        <v/>
      </c>
      <c r="Z92" s="1133"/>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93" t="str">
        <f>IF(基本情報入力シート!C132="","",基本情報入力シート!C132)</f>
        <v/>
      </c>
      <c r="C93" s="994"/>
      <c r="D93" s="994"/>
      <c r="E93" s="994"/>
      <c r="F93" s="994"/>
      <c r="G93" s="994"/>
      <c r="H93" s="994"/>
      <c r="I93" s="995"/>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81"/>
      <c r="Q93" s="1082"/>
      <c r="R93" s="462" t="str">
        <f>IFERROR(IF(OR('別紙様式3-2（４・５月）'!R95="",'別紙様式3-2（４・５月）'!Z95="ベア加算"),"",P93*VLOOKUP(N93,【参考】数式用!$AD$2:$AH$27,MATCH(O93,【参考】数式用!$K$4:$N$4,0)+1,0)),"")</f>
        <v/>
      </c>
      <c r="S93" s="121"/>
      <c r="T93" s="1087"/>
      <c r="U93" s="1088"/>
      <c r="V93" s="465" t="str">
        <f>IFERROR(IF(AND('別紙様式3-2（４・５月）'!O95="", O93&lt;&gt;""),P93, P93*VLOOKUP(AF93,【参考】数式用4!$DC$3:$DZ$106,MATCH(N93,【参考】数式用4!$DC$2:$DZ$2,0))),"")</f>
        <v/>
      </c>
      <c r="W93" s="100"/>
      <c r="X93" s="463"/>
      <c r="Y93" s="1133" t="str">
        <f>IFERROR(
     IF(OR('別紙様式3-2（４・５月）'!R95="",'別紙様式3-2（４・５月）'!Z95="ベア加算"),"",
                                            X93*VLOOKUP(N93,【参考】数式用!$AD$2:$AH$27,MATCH(W93,【参考】数式用!$K$4:$N$4,0)+1,0)
      ),"")</f>
        <v/>
      </c>
      <c r="Z93" s="1133"/>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93" t="str">
        <f>IF(基本情報入力シート!C133="","",基本情報入力シート!C133)</f>
        <v/>
      </c>
      <c r="C94" s="994"/>
      <c r="D94" s="994"/>
      <c r="E94" s="994"/>
      <c r="F94" s="994"/>
      <c r="G94" s="994"/>
      <c r="H94" s="994"/>
      <c r="I94" s="995"/>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81"/>
      <c r="Q94" s="1082"/>
      <c r="R94" s="462" t="str">
        <f>IFERROR(IF(OR('別紙様式3-2（４・５月）'!R96="",'別紙様式3-2（４・５月）'!Z96="ベア加算"),"",P94*VLOOKUP(N94,【参考】数式用!$AD$2:$AH$27,MATCH(O94,【参考】数式用!$K$4:$N$4,0)+1,0)),"")</f>
        <v/>
      </c>
      <c r="S94" s="121"/>
      <c r="T94" s="1087"/>
      <c r="U94" s="1088"/>
      <c r="V94" s="465" t="str">
        <f>IFERROR(IF(AND('別紙様式3-2（４・５月）'!O96="", O94&lt;&gt;""),P94, P94*VLOOKUP(AF94,【参考】数式用4!$DC$3:$DZ$106,MATCH(N94,【参考】数式用4!$DC$2:$DZ$2,0))),"")</f>
        <v/>
      </c>
      <c r="W94" s="100"/>
      <c r="X94" s="463"/>
      <c r="Y94" s="1133" t="str">
        <f>IFERROR(
     IF(OR('別紙様式3-2（４・５月）'!R96="",'別紙様式3-2（４・５月）'!Z96="ベア加算"),"",
                                            X94*VLOOKUP(N94,【参考】数式用!$AD$2:$AH$27,MATCH(W94,【参考】数式用!$K$4:$N$4,0)+1,0)
      ),"")</f>
        <v/>
      </c>
      <c r="Z94" s="1133"/>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93" t="str">
        <f>IF(基本情報入力シート!C134="","",基本情報入力シート!C134)</f>
        <v/>
      </c>
      <c r="C95" s="994"/>
      <c r="D95" s="994"/>
      <c r="E95" s="994"/>
      <c r="F95" s="994"/>
      <c r="G95" s="994"/>
      <c r="H95" s="994"/>
      <c r="I95" s="995"/>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81"/>
      <c r="Q95" s="1082"/>
      <c r="R95" s="462" t="str">
        <f>IFERROR(IF(OR('別紙様式3-2（４・５月）'!R97="",'別紙様式3-2（４・５月）'!Z97="ベア加算"),"",P95*VLOOKUP(N95,【参考】数式用!$AD$2:$AH$27,MATCH(O95,【参考】数式用!$K$4:$N$4,0)+1,0)),"")</f>
        <v/>
      </c>
      <c r="S95" s="121"/>
      <c r="T95" s="1087"/>
      <c r="U95" s="1088"/>
      <c r="V95" s="465" t="str">
        <f>IFERROR(IF(AND('別紙様式3-2（４・５月）'!O97="", O95&lt;&gt;""),P95, P95*VLOOKUP(AF95,【参考】数式用4!$DC$3:$DZ$106,MATCH(N95,【参考】数式用4!$DC$2:$DZ$2,0))),"")</f>
        <v/>
      </c>
      <c r="W95" s="100"/>
      <c r="X95" s="463"/>
      <c r="Y95" s="1133" t="str">
        <f>IFERROR(
     IF(OR('別紙様式3-2（４・５月）'!R97="",'別紙様式3-2（４・５月）'!Z97="ベア加算"),"",
                                            X95*VLOOKUP(N95,【参考】数式用!$AD$2:$AH$27,MATCH(W95,【参考】数式用!$K$4:$N$4,0)+1,0)
      ),"")</f>
        <v/>
      </c>
      <c r="Z95" s="1133"/>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93" t="str">
        <f>IF(基本情報入力シート!C135="","",基本情報入力シート!C135)</f>
        <v/>
      </c>
      <c r="C96" s="994"/>
      <c r="D96" s="994"/>
      <c r="E96" s="994"/>
      <c r="F96" s="994"/>
      <c r="G96" s="994"/>
      <c r="H96" s="994"/>
      <c r="I96" s="995"/>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81"/>
      <c r="Q96" s="1082"/>
      <c r="R96" s="462" t="str">
        <f>IFERROR(IF(OR('別紙様式3-2（４・５月）'!R98="",'別紙様式3-2（４・５月）'!Z98="ベア加算"),"",P96*VLOOKUP(N96,【参考】数式用!$AD$2:$AH$27,MATCH(O96,【参考】数式用!$K$4:$N$4,0)+1,0)),"")</f>
        <v/>
      </c>
      <c r="S96" s="121"/>
      <c r="T96" s="1087"/>
      <c r="U96" s="1088"/>
      <c r="V96" s="465" t="str">
        <f>IFERROR(IF(AND('別紙様式3-2（４・５月）'!O98="", O96&lt;&gt;""),P96, P96*VLOOKUP(AF96,【参考】数式用4!$DC$3:$DZ$106,MATCH(N96,【参考】数式用4!$DC$2:$DZ$2,0))),"")</f>
        <v/>
      </c>
      <c r="W96" s="100"/>
      <c r="X96" s="463"/>
      <c r="Y96" s="1133" t="str">
        <f>IFERROR(
     IF(OR('別紙様式3-2（４・５月）'!R98="",'別紙様式3-2（４・５月）'!Z98="ベア加算"),"",
                                            X96*VLOOKUP(N96,【参考】数式用!$AD$2:$AH$27,MATCH(W96,【参考】数式用!$K$4:$N$4,0)+1,0)
      ),"")</f>
        <v/>
      </c>
      <c r="Z96" s="1133"/>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93" t="str">
        <f>IF(基本情報入力シート!C136="","",基本情報入力シート!C136)</f>
        <v/>
      </c>
      <c r="C97" s="994"/>
      <c r="D97" s="994"/>
      <c r="E97" s="994"/>
      <c r="F97" s="994"/>
      <c r="G97" s="994"/>
      <c r="H97" s="994"/>
      <c r="I97" s="995"/>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81"/>
      <c r="Q97" s="1082"/>
      <c r="R97" s="462" t="str">
        <f>IFERROR(IF(OR('別紙様式3-2（４・５月）'!R99="",'別紙様式3-2（４・５月）'!Z99="ベア加算"),"",P97*VLOOKUP(N97,【参考】数式用!$AD$2:$AH$27,MATCH(O97,【参考】数式用!$K$4:$N$4,0)+1,0)),"")</f>
        <v/>
      </c>
      <c r="S97" s="121"/>
      <c r="T97" s="1087"/>
      <c r="U97" s="1088"/>
      <c r="V97" s="465" t="str">
        <f>IFERROR(IF(AND('別紙様式3-2（４・５月）'!O99="", O97&lt;&gt;""),P97, P97*VLOOKUP(AF97,【参考】数式用4!$DC$3:$DZ$106,MATCH(N97,【参考】数式用4!$DC$2:$DZ$2,0))),"")</f>
        <v/>
      </c>
      <c r="W97" s="100"/>
      <c r="X97" s="463"/>
      <c r="Y97" s="1133" t="str">
        <f>IFERROR(
     IF(OR('別紙様式3-2（４・５月）'!R99="",'別紙様式3-2（４・５月）'!Z99="ベア加算"),"",
                                            X97*VLOOKUP(N97,【参考】数式用!$AD$2:$AH$27,MATCH(W97,【参考】数式用!$K$4:$N$4,0)+1,0)
      ),"")</f>
        <v/>
      </c>
      <c r="Z97" s="1133"/>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93" t="str">
        <f>IF(基本情報入力シート!C137="","",基本情報入力シート!C137)</f>
        <v/>
      </c>
      <c r="C98" s="994"/>
      <c r="D98" s="994"/>
      <c r="E98" s="994"/>
      <c r="F98" s="994"/>
      <c r="G98" s="994"/>
      <c r="H98" s="994"/>
      <c r="I98" s="995"/>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81"/>
      <c r="Q98" s="1082"/>
      <c r="R98" s="462" t="str">
        <f>IFERROR(IF(OR('別紙様式3-2（４・５月）'!R100="",'別紙様式3-2（４・５月）'!Z100="ベア加算"),"",P98*VLOOKUP(N98,【参考】数式用!$AD$2:$AH$27,MATCH(O98,【参考】数式用!$K$4:$N$4,0)+1,0)),"")</f>
        <v/>
      </c>
      <c r="S98" s="121"/>
      <c r="T98" s="1087"/>
      <c r="U98" s="1088"/>
      <c r="V98" s="465" t="str">
        <f>IFERROR(IF(AND('別紙様式3-2（４・５月）'!O100="", O98&lt;&gt;""),P98, P98*VLOOKUP(AF98,【参考】数式用4!$DC$3:$DZ$106,MATCH(N98,【参考】数式用4!$DC$2:$DZ$2,0))),"")</f>
        <v/>
      </c>
      <c r="W98" s="100"/>
      <c r="X98" s="463"/>
      <c r="Y98" s="1133" t="str">
        <f>IFERROR(
     IF(OR('別紙様式3-2（４・５月）'!R100="",'別紙様式3-2（４・５月）'!Z100="ベア加算"),"",
                                            X98*VLOOKUP(N98,【参考】数式用!$AD$2:$AH$27,MATCH(W98,【参考】数式用!$K$4:$N$4,0)+1,0)
      ),"")</f>
        <v/>
      </c>
      <c r="Z98" s="1133"/>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93" t="str">
        <f>IF(基本情報入力シート!C138="","",基本情報入力シート!C138)</f>
        <v/>
      </c>
      <c r="C99" s="994"/>
      <c r="D99" s="994"/>
      <c r="E99" s="994"/>
      <c r="F99" s="994"/>
      <c r="G99" s="994"/>
      <c r="H99" s="994"/>
      <c r="I99" s="995"/>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81"/>
      <c r="Q99" s="1082"/>
      <c r="R99" s="462" t="str">
        <f>IFERROR(IF(OR('別紙様式3-2（４・５月）'!R101="",'別紙様式3-2（４・５月）'!Z101="ベア加算"),"",P99*VLOOKUP(N99,【参考】数式用!$AD$2:$AH$27,MATCH(O99,【参考】数式用!$K$4:$N$4,0)+1,0)),"")</f>
        <v/>
      </c>
      <c r="S99" s="121"/>
      <c r="T99" s="1087"/>
      <c r="U99" s="1088"/>
      <c r="V99" s="465" t="str">
        <f>IFERROR(IF(AND('別紙様式3-2（４・５月）'!O101="", O99&lt;&gt;""),P99, P99*VLOOKUP(AF99,【参考】数式用4!$DC$3:$DZ$106,MATCH(N99,【参考】数式用4!$DC$2:$DZ$2,0))),"")</f>
        <v/>
      </c>
      <c r="W99" s="100"/>
      <c r="X99" s="463"/>
      <c r="Y99" s="1133" t="str">
        <f>IFERROR(
     IF(OR('別紙様式3-2（４・５月）'!R101="",'別紙様式3-2（４・５月）'!Z101="ベア加算"),"",
                                            X99*VLOOKUP(N99,【参考】数式用!$AD$2:$AH$27,MATCH(W99,【参考】数式用!$K$4:$N$4,0)+1,0)
      ),"")</f>
        <v/>
      </c>
      <c r="Z99" s="1133"/>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93" t="str">
        <f>IF(基本情報入力シート!C139="","",基本情報入力シート!C139)</f>
        <v/>
      </c>
      <c r="C100" s="994"/>
      <c r="D100" s="994"/>
      <c r="E100" s="994"/>
      <c r="F100" s="994"/>
      <c r="G100" s="994"/>
      <c r="H100" s="994"/>
      <c r="I100" s="995"/>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81"/>
      <c r="Q100" s="1082"/>
      <c r="R100" s="462" t="str">
        <f>IFERROR(IF(OR('別紙様式3-2（４・５月）'!R102="",'別紙様式3-2（４・５月）'!Z102="ベア加算"),"",P100*VLOOKUP(N100,【参考】数式用!$AD$2:$AH$27,MATCH(O100,【参考】数式用!$K$4:$N$4,0)+1,0)),"")</f>
        <v/>
      </c>
      <c r="S100" s="121"/>
      <c r="T100" s="1087"/>
      <c r="U100" s="1088"/>
      <c r="V100" s="465" t="str">
        <f>IFERROR(IF(AND('別紙様式3-2（４・５月）'!O102="", O100&lt;&gt;""),P100, P100*VLOOKUP(AF100,【参考】数式用4!$DC$3:$DZ$106,MATCH(N100,【参考】数式用4!$DC$2:$DZ$2,0))),"")</f>
        <v/>
      </c>
      <c r="W100" s="100"/>
      <c r="X100" s="463"/>
      <c r="Y100" s="1133" t="str">
        <f>IFERROR(
     IF(OR('別紙様式3-2（４・５月）'!R102="",'別紙様式3-2（４・５月）'!Z102="ベア加算"),"",
                                            X100*VLOOKUP(N100,【参考】数式用!$AD$2:$AH$27,MATCH(W100,【参考】数式用!$K$4:$N$4,0)+1,0)
      ),"")</f>
        <v/>
      </c>
      <c r="Z100" s="1133"/>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93" t="str">
        <f>IF(基本情報入力シート!C140="","",基本情報入力シート!C140)</f>
        <v/>
      </c>
      <c r="C101" s="994"/>
      <c r="D101" s="994"/>
      <c r="E101" s="994"/>
      <c r="F101" s="994"/>
      <c r="G101" s="994"/>
      <c r="H101" s="994"/>
      <c r="I101" s="995"/>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81"/>
      <c r="Q101" s="1082"/>
      <c r="R101" s="462" t="str">
        <f>IFERROR(IF(OR('別紙様式3-2（４・５月）'!R103="",'別紙様式3-2（４・５月）'!Z103="ベア加算"),"",P101*VLOOKUP(N101,【参考】数式用!$AD$2:$AH$27,MATCH(O101,【参考】数式用!$K$4:$N$4,0)+1,0)),"")</f>
        <v/>
      </c>
      <c r="S101" s="121"/>
      <c r="T101" s="1087"/>
      <c r="U101" s="1088"/>
      <c r="V101" s="465" t="str">
        <f>IFERROR(IF(AND('別紙様式3-2（４・５月）'!O103="", O101&lt;&gt;""),P101, P101*VLOOKUP(AF101,【参考】数式用4!$DC$3:$DZ$106,MATCH(N101,【参考】数式用4!$DC$2:$DZ$2,0))),"")</f>
        <v/>
      </c>
      <c r="W101" s="100"/>
      <c r="X101" s="463"/>
      <c r="Y101" s="1133" t="str">
        <f>IFERROR(
     IF(OR('別紙様式3-2（４・５月）'!R103="",'別紙様式3-2（４・５月）'!Z103="ベア加算"),"",
                                            X101*VLOOKUP(N101,【参考】数式用!$AD$2:$AH$27,MATCH(W101,【参考】数式用!$K$4:$N$4,0)+1,0)
      ),"")</f>
        <v/>
      </c>
      <c r="Z101" s="1133"/>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93" t="str">
        <f>IF(基本情報入力シート!C141="","",基本情報入力シート!C141)</f>
        <v/>
      </c>
      <c r="C102" s="994"/>
      <c r="D102" s="994"/>
      <c r="E102" s="994"/>
      <c r="F102" s="994"/>
      <c r="G102" s="994"/>
      <c r="H102" s="994"/>
      <c r="I102" s="995"/>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81"/>
      <c r="Q102" s="1082"/>
      <c r="R102" s="462" t="str">
        <f>IFERROR(IF(OR('別紙様式3-2（４・５月）'!R104="",'別紙様式3-2（４・５月）'!Z104="ベア加算"),"",P102*VLOOKUP(N102,【参考】数式用!$AD$2:$AH$27,MATCH(O102,【参考】数式用!$K$4:$N$4,0)+1,0)),"")</f>
        <v/>
      </c>
      <c r="S102" s="121"/>
      <c r="T102" s="1087"/>
      <c r="U102" s="1088"/>
      <c r="V102" s="465" t="str">
        <f>IFERROR(IF(AND('別紙様式3-2（４・５月）'!O104="", O102&lt;&gt;""),P102, P102*VLOOKUP(AF102,【参考】数式用4!$DC$3:$DZ$106,MATCH(N102,【参考】数式用4!$DC$2:$DZ$2,0))),"")</f>
        <v/>
      </c>
      <c r="W102" s="100"/>
      <c r="X102" s="463"/>
      <c r="Y102" s="1133" t="str">
        <f>IFERROR(
     IF(OR('別紙様式3-2（４・５月）'!R104="",'別紙様式3-2（４・５月）'!Z104="ベア加算"),"",
                                            X102*VLOOKUP(N102,【参考】数式用!$AD$2:$AH$27,MATCH(W102,【参考】数式用!$K$4:$N$4,0)+1,0)
      ),"")</f>
        <v/>
      </c>
      <c r="Z102" s="1133"/>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93" t="str">
        <f>IF(基本情報入力シート!C142="","",基本情報入力シート!C142)</f>
        <v/>
      </c>
      <c r="C103" s="994"/>
      <c r="D103" s="994"/>
      <c r="E103" s="994"/>
      <c r="F103" s="994"/>
      <c r="G103" s="994"/>
      <c r="H103" s="994"/>
      <c r="I103" s="995"/>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81"/>
      <c r="Q103" s="1082"/>
      <c r="R103" s="462" t="str">
        <f>IFERROR(IF(OR('別紙様式3-2（４・５月）'!R105="",'別紙様式3-2（４・５月）'!Z105="ベア加算"),"",P103*VLOOKUP(N103,【参考】数式用!$AD$2:$AH$27,MATCH(O103,【参考】数式用!$K$4:$N$4,0)+1,0)),"")</f>
        <v/>
      </c>
      <c r="S103" s="121"/>
      <c r="T103" s="1087"/>
      <c r="U103" s="1088"/>
      <c r="V103" s="465" t="str">
        <f>IFERROR(IF(AND('別紙様式3-2（４・５月）'!O105="", O103&lt;&gt;""),P103, P103*VLOOKUP(AF103,【参考】数式用4!$DC$3:$DZ$106,MATCH(N103,【参考】数式用4!$DC$2:$DZ$2,0))),"")</f>
        <v/>
      </c>
      <c r="W103" s="100"/>
      <c r="X103" s="463"/>
      <c r="Y103" s="1133" t="str">
        <f>IFERROR(
     IF(OR('別紙様式3-2（４・５月）'!R105="",'別紙様式3-2（４・５月）'!Z105="ベア加算"),"",
                                            X103*VLOOKUP(N103,【参考】数式用!$AD$2:$AH$27,MATCH(W103,【参考】数式用!$K$4:$N$4,0)+1,0)
      ),"")</f>
        <v/>
      </c>
      <c r="Z103" s="1133"/>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93" t="str">
        <f>IF(基本情報入力シート!C143="","",基本情報入力シート!C143)</f>
        <v/>
      </c>
      <c r="C104" s="994"/>
      <c r="D104" s="994"/>
      <c r="E104" s="994"/>
      <c r="F104" s="994"/>
      <c r="G104" s="994"/>
      <c r="H104" s="994"/>
      <c r="I104" s="995"/>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81"/>
      <c r="Q104" s="1082"/>
      <c r="R104" s="462" t="str">
        <f>IFERROR(IF(OR('別紙様式3-2（４・５月）'!R106="",'別紙様式3-2（４・５月）'!Z106="ベア加算"),"",P104*VLOOKUP(N104,【参考】数式用!$AD$2:$AH$27,MATCH(O104,【参考】数式用!$K$4:$N$4,0)+1,0)),"")</f>
        <v/>
      </c>
      <c r="S104" s="121"/>
      <c r="T104" s="1087"/>
      <c r="U104" s="1088"/>
      <c r="V104" s="465" t="str">
        <f>IFERROR(IF(AND('別紙様式3-2（４・５月）'!O106="", O104&lt;&gt;""),P104, P104*VLOOKUP(AF104,【参考】数式用4!$DC$3:$DZ$106,MATCH(N104,【参考】数式用4!$DC$2:$DZ$2,0))),"")</f>
        <v/>
      </c>
      <c r="W104" s="100"/>
      <c r="X104" s="463"/>
      <c r="Y104" s="1133" t="str">
        <f>IFERROR(
     IF(OR('別紙様式3-2（４・５月）'!R106="",'別紙様式3-2（４・５月）'!Z106="ベア加算"),"",
                                            X104*VLOOKUP(N104,【参考】数式用!$AD$2:$AH$27,MATCH(W104,【参考】数式用!$K$4:$N$4,0)+1,0)
      ),"")</f>
        <v/>
      </c>
      <c r="Z104" s="1133"/>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93" t="str">
        <f>IF(基本情報入力シート!C144="","",基本情報入力シート!C144)</f>
        <v/>
      </c>
      <c r="C105" s="994"/>
      <c r="D105" s="994"/>
      <c r="E105" s="994"/>
      <c r="F105" s="994"/>
      <c r="G105" s="994"/>
      <c r="H105" s="994"/>
      <c r="I105" s="995"/>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81"/>
      <c r="Q105" s="1082"/>
      <c r="R105" s="462" t="str">
        <f>IFERROR(IF(OR('別紙様式3-2（４・５月）'!R107="",'別紙様式3-2（４・５月）'!Z107="ベア加算"),"",P105*VLOOKUP(N105,【参考】数式用!$AD$2:$AH$27,MATCH(O105,【参考】数式用!$K$4:$N$4,0)+1,0)),"")</f>
        <v/>
      </c>
      <c r="S105" s="121"/>
      <c r="T105" s="1087"/>
      <c r="U105" s="1088"/>
      <c r="V105" s="465" t="str">
        <f>IFERROR(IF(AND('別紙様式3-2（４・５月）'!O107="", O105&lt;&gt;""),P105, P105*VLOOKUP(AF105,【参考】数式用4!$DC$3:$DZ$106,MATCH(N105,【参考】数式用4!$DC$2:$DZ$2,0))),"")</f>
        <v/>
      </c>
      <c r="W105" s="100"/>
      <c r="X105" s="463"/>
      <c r="Y105" s="1133" t="str">
        <f>IFERROR(
     IF(OR('別紙様式3-2（４・５月）'!R107="",'別紙様式3-2（４・５月）'!Z107="ベア加算"),"",
                                            X105*VLOOKUP(N105,【参考】数式用!$AD$2:$AH$27,MATCH(W105,【参考】数式用!$K$4:$N$4,0)+1,0)
      ),"")</f>
        <v/>
      </c>
      <c r="Z105" s="1133"/>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93" t="str">
        <f>IF(基本情報入力シート!C145="","",基本情報入力シート!C145)</f>
        <v/>
      </c>
      <c r="C106" s="994"/>
      <c r="D106" s="994"/>
      <c r="E106" s="994"/>
      <c r="F106" s="994"/>
      <c r="G106" s="994"/>
      <c r="H106" s="994"/>
      <c r="I106" s="995"/>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81"/>
      <c r="Q106" s="1082"/>
      <c r="R106" s="462" t="str">
        <f>IFERROR(IF(OR('別紙様式3-2（４・５月）'!R108="",'別紙様式3-2（４・５月）'!Z108="ベア加算"),"",P106*VLOOKUP(N106,【参考】数式用!$AD$2:$AH$27,MATCH(O106,【参考】数式用!$K$4:$N$4,0)+1,0)),"")</f>
        <v/>
      </c>
      <c r="S106" s="121"/>
      <c r="T106" s="1087"/>
      <c r="U106" s="1088"/>
      <c r="V106" s="465" t="str">
        <f>IFERROR(IF(AND('別紙様式3-2（４・５月）'!O108="", O106&lt;&gt;""),P106, P106*VLOOKUP(AF106,【参考】数式用4!$DC$3:$DZ$106,MATCH(N106,【参考】数式用4!$DC$2:$DZ$2,0))),"")</f>
        <v/>
      </c>
      <c r="W106" s="100"/>
      <c r="X106" s="463"/>
      <c r="Y106" s="1133" t="str">
        <f>IFERROR(
     IF(OR('別紙様式3-2（４・５月）'!R108="",'別紙様式3-2（４・５月）'!Z108="ベア加算"),"",
                                            X106*VLOOKUP(N106,【参考】数式用!$AD$2:$AH$27,MATCH(W106,【参考】数式用!$K$4:$N$4,0)+1,0)
      ),"")</f>
        <v/>
      </c>
      <c r="Z106" s="1133"/>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93" t="str">
        <f>IF(基本情報入力シート!C146="","",基本情報入力シート!C146)</f>
        <v/>
      </c>
      <c r="C107" s="994"/>
      <c r="D107" s="994"/>
      <c r="E107" s="994"/>
      <c r="F107" s="994"/>
      <c r="G107" s="994"/>
      <c r="H107" s="994"/>
      <c r="I107" s="995"/>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81"/>
      <c r="Q107" s="1082"/>
      <c r="R107" s="462" t="str">
        <f>IFERROR(IF(OR('別紙様式3-2（４・５月）'!R109="",'別紙様式3-2（４・５月）'!Z109="ベア加算"),"",P107*VLOOKUP(N107,【参考】数式用!$AD$2:$AH$27,MATCH(O107,【参考】数式用!$K$4:$N$4,0)+1,0)),"")</f>
        <v/>
      </c>
      <c r="S107" s="121"/>
      <c r="T107" s="1087"/>
      <c r="U107" s="1088"/>
      <c r="V107" s="465" t="str">
        <f>IFERROR(IF(AND('別紙様式3-2（４・５月）'!O109="", O107&lt;&gt;""),P107, P107*VLOOKUP(AF107,【参考】数式用4!$DC$3:$DZ$106,MATCH(N107,【参考】数式用4!$DC$2:$DZ$2,0))),"")</f>
        <v/>
      </c>
      <c r="W107" s="100"/>
      <c r="X107" s="463"/>
      <c r="Y107" s="1133" t="str">
        <f>IFERROR(
     IF(OR('別紙様式3-2（４・５月）'!R109="",'別紙様式3-2（４・５月）'!Z109="ベア加算"),"",
                                            X107*VLOOKUP(N107,【参考】数式用!$AD$2:$AH$27,MATCH(W107,【参考】数式用!$K$4:$N$4,0)+1,0)
      ),"")</f>
        <v/>
      </c>
      <c r="Z107" s="1133"/>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93" t="str">
        <f>IF(基本情報入力シート!C147="","",基本情報入力シート!C147)</f>
        <v/>
      </c>
      <c r="C108" s="994"/>
      <c r="D108" s="994"/>
      <c r="E108" s="994"/>
      <c r="F108" s="994"/>
      <c r="G108" s="994"/>
      <c r="H108" s="994"/>
      <c r="I108" s="995"/>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81"/>
      <c r="Q108" s="1082"/>
      <c r="R108" s="462" t="str">
        <f>IFERROR(IF(OR('別紙様式3-2（４・５月）'!R110="",'別紙様式3-2（４・５月）'!Z110="ベア加算"),"",P108*VLOOKUP(N108,【参考】数式用!$AD$2:$AH$27,MATCH(O108,【参考】数式用!$K$4:$N$4,0)+1,0)),"")</f>
        <v/>
      </c>
      <c r="S108" s="121"/>
      <c r="T108" s="1087"/>
      <c r="U108" s="1088"/>
      <c r="V108" s="465" t="str">
        <f>IFERROR(IF(AND('別紙様式3-2（４・５月）'!O110="", O108&lt;&gt;""),P108, P108*VLOOKUP(AF108,【参考】数式用4!$DC$3:$DZ$106,MATCH(N108,【参考】数式用4!$DC$2:$DZ$2,0))),"")</f>
        <v/>
      </c>
      <c r="W108" s="100"/>
      <c r="X108" s="463"/>
      <c r="Y108" s="1133" t="str">
        <f>IFERROR(
     IF(OR('別紙様式3-2（４・５月）'!R110="",'別紙様式3-2（４・５月）'!Z110="ベア加算"),"",
                                            X108*VLOOKUP(N108,【参考】数式用!$AD$2:$AH$27,MATCH(W108,【参考】数式用!$K$4:$N$4,0)+1,0)
      ),"")</f>
        <v/>
      </c>
      <c r="Z108" s="1133"/>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93" t="str">
        <f>IF(基本情報入力シート!C148="","",基本情報入力シート!C148)</f>
        <v/>
      </c>
      <c r="C109" s="994"/>
      <c r="D109" s="994"/>
      <c r="E109" s="994"/>
      <c r="F109" s="994"/>
      <c r="G109" s="994"/>
      <c r="H109" s="994"/>
      <c r="I109" s="995"/>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81"/>
      <c r="Q109" s="1082"/>
      <c r="R109" s="462" t="str">
        <f>IFERROR(IF(OR('別紙様式3-2（４・５月）'!R111="",'別紙様式3-2（４・５月）'!Z111="ベア加算"),"",P109*VLOOKUP(N109,【参考】数式用!$AD$2:$AH$27,MATCH(O109,【参考】数式用!$K$4:$N$4,0)+1,0)),"")</f>
        <v/>
      </c>
      <c r="S109" s="121"/>
      <c r="T109" s="1087"/>
      <c r="U109" s="1088"/>
      <c r="V109" s="465" t="str">
        <f>IFERROR(IF(AND('別紙様式3-2（４・５月）'!O111="", O109&lt;&gt;""),P109, P109*VLOOKUP(AF109,【参考】数式用4!$DC$3:$DZ$106,MATCH(N109,【参考】数式用4!$DC$2:$DZ$2,0))),"")</f>
        <v/>
      </c>
      <c r="W109" s="100"/>
      <c r="X109" s="463"/>
      <c r="Y109" s="1133" t="str">
        <f>IFERROR(
     IF(OR('別紙様式3-2（４・５月）'!R111="",'別紙様式3-2（４・５月）'!Z111="ベア加算"),"",
                                            X109*VLOOKUP(N109,【参考】数式用!$AD$2:$AH$27,MATCH(W109,【参考】数式用!$K$4:$N$4,0)+1,0)
      ),"")</f>
        <v/>
      </c>
      <c r="Z109" s="1133"/>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93" t="str">
        <f>IF(基本情報入力シート!C149="","",基本情報入力シート!C149)</f>
        <v/>
      </c>
      <c r="C110" s="994"/>
      <c r="D110" s="994"/>
      <c r="E110" s="994"/>
      <c r="F110" s="994"/>
      <c r="G110" s="994"/>
      <c r="H110" s="994"/>
      <c r="I110" s="995"/>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81"/>
      <c r="Q110" s="1082"/>
      <c r="R110" s="462" t="str">
        <f>IFERROR(IF(OR('別紙様式3-2（４・５月）'!R112="",'別紙様式3-2（４・５月）'!Z112="ベア加算"),"",P110*VLOOKUP(N110,【参考】数式用!$AD$2:$AH$27,MATCH(O110,【参考】数式用!$K$4:$N$4,0)+1,0)),"")</f>
        <v/>
      </c>
      <c r="S110" s="121"/>
      <c r="T110" s="1087"/>
      <c r="U110" s="1088"/>
      <c r="V110" s="465" t="str">
        <f>IFERROR(IF(AND('別紙様式3-2（４・５月）'!O112="", O110&lt;&gt;""),P110, P110*VLOOKUP(AF110,【参考】数式用4!$DC$3:$DZ$106,MATCH(N110,【参考】数式用4!$DC$2:$DZ$2,0))),"")</f>
        <v/>
      </c>
      <c r="W110" s="100"/>
      <c r="X110" s="463"/>
      <c r="Y110" s="1133" t="str">
        <f>IFERROR(
     IF(OR('別紙様式3-2（４・５月）'!R112="",'別紙様式3-2（４・５月）'!Z112="ベア加算"),"",
                                            X110*VLOOKUP(N110,【参考】数式用!$AD$2:$AH$27,MATCH(W110,【参考】数式用!$K$4:$N$4,0)+1,0)
      ),"")</f>
        <v/>
      </c>
      <c r="Z110" s="1133"/>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93" t="str">
        <f>IF(基本情報入力シート!C150="","",基本情報入力シート!C150)</f>
        <v/>
      </c>
      <c r="C111" s="994"/>
      <c r="D111" s="994"/>
      <c r="E111" s="994"/>
      <c r="F111" s="994"/>
      <c r="G111" s="994"/>
      <c r="H111" s="994"/>
      <c r="I111" s="995"/>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81"/>
      <c r="Q111" s="1082"/>
      <c r="R111" s="462" t="str">
        <f>IFERROR(IF(OR('別紙様式3-2（４・５月）'!R113="",'別紙様式3-2（４・５月）'!Z113="ベア加算"),"",P111*VLOOKUP(N111,【参考】数式用!$AD$2:$AH$27,MATCH(O111,【参考】数式用!$K$4:$N$4,0)+1,0)),"")</f>
        <v/>
      </c>
      <c r="S111" s="121"/>
      <c r="T111" s="1087"/>
      <c r="U111" s="1088"/>
      <c r="V111" s="465" t="str">
        <f>IFERROR(IF(AND('別紙様式3-2（４・５月）'!O113="", O111&lt;&gt;""),P111, P111*VLOOKUP(AF111,【参考】数式用4!$DC$3:$DZ$106,MATCH(N111,【参考】数式用4!$DC$2:$DZ$2,0))),"")</f>
        <v/>
      </c>
      <c r="W111" s="100"/>
      <c r="X111" s="463"/>
      <c r="Y111" s="1133" t="str">
        <f>IFERROR(
     IF(OR('別紙様式3-2（４・５月）'!R113="",'別紙様式3-2（４・５月）'!Z113="ベア加算"),"",
                                            X111*VLOOKUP(N111,【参考】数式用!$AD$2:$AH$27,MATCH(W111,【参考】数式用!$K$4:$N$4,0)+1,0)
      ),"")</f>
        <v/>
      </c>
      <c r="Z111" s="1133"/>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93" t="str">
        <f>IF(基本情報入力シート!C151="","",基本情報入力シート!C151)</f>
        <v/>
      </c>
      <c r="C112" s="994"/>
      <c r="D112" s="994"/>
      <c r="E112" s="994"/>
      <c r="F112" s="994"/>
      <c r="G112" s="994"/>
      <c r="H112" s="994"/>
      <c r="I112" s="995"/>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81"/>
      <c r="Q112" s="1082"/>
      <c r="R112" s="462" t="str">
        <f>IFERROR(IF(OR('別紙様式3-2（４・５月）'!R114="",'別紙様式3-2（４・５月）'!Z114="ベア加算"),"",P112*VLOOKUP(N112,【参考】数式用!$AD$2:$AH$27,MATCH(O112,【参考】数式用!$K$4:$N$4,0)+1,0)),"")</f>
        <v/>
      </c>
      <c r="S112" s="121"/>
      <c r="T112" s="1087"/>
      <c r="U112" s="1088"/>
      <c r="V112" s="465" t="str">
        <f>IFERROR(IF(AND('別紙様式3-2（４・５月）'!O114="", O112&lt;&gt;""),P112, P112*VLOOKUP(AF112,【参考】数式用4!$DC$3:$DZ$106,MATCH(N112,【参考】数式用4!$DC$2:$DZ$2,0))),"")</f>
        <v/>
      </c>
      <c r="W112" s="100"/>
      <c r="X112" s="463"/>
      <c r="Y112" s="1133" t="str">
        <f>IFERROR(
     IF(OR('別紙様式3-2（４・５月）'!R114="",'別紙様式3-2（４・５月）'!Z114="ベア加算"),"",
                                            X112*VLOOKUP(N112,【参考】数式用!$AD$2:$AH$27,MATCH(W112,【参考】数式用!$K$4:$N$4,0)+1,0)
      ),"")</f>
        <v/>
      </c>
      <c r="Z112" s="1133"/>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93" t="str">
        <f>IF(基本情報入力シート!C152="","",基本情報入力シート!C152)</f>
        <v/>
      </c>
      <c r="C113" s="994"/>
      <c r="D113" s="994"/>
      <c r="E113" s="994"/>
      <c r="F113" s="994"/>
      <c r="G113" s="994"/>
      <c r="H113" s="994"/>
      <c r="I113" s="995"/>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83"/>
      <c r="Q113" s="1084"/>
      <c r="R113" s="467" t="str">
        <f>IFERROR(IF(OR('別紙様式3-2（４・５月）'!R115="",'別紙様式3-2（４・５月）'!Z115="ベア加算"),"",P113*VLOOKUP(N113,【参考】数式用!$AD$2:$AH$27,MATCH(O113,【参考】数式用!$K$4:$N$4,0)+1,0)),"")</f>
        <v/>
      </c>
      <c r="S113" s="468"/>
      <c r="T113" s="1085"/>
      <c r="U113" s="1086"/>
      <c r="V113" s="469" t="str">
        <f>IFERROR(IF(AND('別紙様式3-2（４・５月）'!O115="", O113&lt;&gt;""),P113, P113*VLOOKUP(AF113,【参考】数式用4!$DC$3:$DZ$106,MATCH(N113,【参考】数式用4!$DC$2:$DZ$2,0))),"")</f>
        <v/>
      </c>
      <c r="W113" s="466"/>
      <c r="X113" s="472"/>
      <c r="Y113" s="1157" t="str">
        <f>IFERROR(
     IF(OR('別紙様式3-2（４・５月）'!R115="",'別紙様式3-2（４・５月）'!Z115="ベア加算"),"",
                                            X113*VLOOKUP(N113,【参考】数式用!$AD$2:$AH$27,MATCH(W113,【参考】数式用!$K$4:$N$4,0)+1,0)
      ),"")</f>
        <v/>
      </c>
      <c r="Z113" s="1157"/>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2" priority="19">
      <formula>$Z$5="○"</formula>
    </cfRule>
  </conditionalFormatting>
  <conditionalFormatting sqref="Z7">
    <cfRule type="expression" dxfId="11" priority="18">
      <formula>$Z$7="○"</formula>
    </cfRule>
  </conditionalFormatting>
  <conditionalFormatting sqref="AA7">
    <cfRule type="expression" dxfId="10" priority="17">
      <formula>$Z$7&lt;&gt;"×"</formula>
    </cfRule>
  </conditionalFormatting>
  <conditionalFormatting sqref="AA5">
    <cfRule type="expression" dxfId="9" priority="15">
      <formula>$Z$5&lt;&gt;"×"</formula>
    </cfRule>
  </conditionalFormatting>
  <conditionalFormatting sqref="X14:Y113">
    <cfRule type="expression" dxfId="8" priority="11">
      <formula>OR(W14="",W14="ー")</formula>
    </cfRule>
  </conditionalFormatting>
  <conditionalFormatting sqref="AB14:AB113">
    <cfRule type="expression" dxfId="7"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6" priority="7">
      <formula>$N14=""</formula>
    </cfRule>
  </conditionalFormatting>
  <conditionalFormatting sqref="P14:P113">
    <cfRule type="expression" dxfId="5" priority="6">
      <formula>O14=""</formula>
    </cfRule>
  </conditionalFormatting>
  <conditionalFormatting sqref="T14:V113">
    <cfRule type="expression" dxfId="4"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3" priority="3">
      <formula>R14&lt;&gt;""</formula>
    </cfRule>
  </conditionalFormatting>
  <conditionalFormatting sqref="AA14:AA113">
    <cfRule type="expression" dxfId="2"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723F7-D492-4F57-9811-3C925CFBF63E}">
  <sheetPr>
    <tabColor rgb="FFFF0000"/>
    <pageSetUpPr fitToPage="1"/>
  </sheetPr>
  <dimension ref="A1:CL14"/>
  <sheetViews>
    <sheetView zoomScale="55" zoomScaleNormal="55" workbookViewId="0">
      <selection activeCell="J10" sqref="J10"/>
    </sheetView>
  </sheetViews>
  <sheetFormatPr defaultRowHeight="13.2"/>
  <cols>
    <col min="6" max="6" width="52.77734375" bestFit="1" customWidth="1"/>
    <col min="7" max="7" width="18.77734375" customWidth="1"/>
    <col min="8" max="11" width="16.109375" customWidth="1"/>
    <col min="12" max="12" width="20.88671875" bestFit="1" customWidth="1"/>
    <col min="13" max="17" width="14.21875" customWidth="1"/>
    <col min="18" max="18" width="14.77734375" bestFit="1" customWidth="1"/>
    <col min="19" max="20" width="13.6640625" bestFit="1" customWidth="1"/>
    <col min="21" max="22" width="14" customWidth="1"/>
    <col min="24" max="25" width="12.33203125" bestFit="1" customWidth="1"/>
    <col min="26" max="28" width="12.33203125" customWidth="1"/>
    <col min="29" max="29" width="13.21875" bestFit="1" customWidth="1"/>
    <col min="30" max="30" width="17.6640625" bestFit="1" customWidth="1"/>
    <col min="31" max="31" width="24.6640625" bestFit="1" customWidth="1"/>
    <col min="32" max="32" width="24.5546875" bestFit="1" customWidth="1"/>
    <col min="33" max="33" width="15.21875" bestFit="1" customWidth="1"/>
    <col min="34" max="34" width="12.21875" bestFit="1" customWidth="1"/>
    <col min="35" max="35" width="37.77734375" customWidth="1"/>
    <col min="36" max="37" width="11.109375" customWidth="1"/>
    <col min="38" max="39" width="12.21875" bestFit="1" customWidth="1"/>
    <col min="40" max="40" width="11.109375" customWidth="1"/>
    <col min="41" max="41" width="21.5546875" bestFit="1" customWidth="1"/>
    <col min="42" max="42" width="21.5546875" customWidth="1"/>
    <col min="43" max="43" width="11.109375" customWidth="1"/>
    <col min="44" max="44" width="21.109375" bestFit="1" customWidth="1"/>
    <col min="45" max="45" width="11.44140625" bestFit="1" customWidth="1"/>
    <col min="46" max="48" width="8.77734375" customWidth="1"/>
    <col min="49" max="49" width="23.109375" customWidth="1"/>
    <col min="50" max="50" width="20" customWidth="1"/>
    <col min="51" max="51" width="8.77734375" customWidth="1"/>
    <col min="52" max="52" width="11.5546875" bestFit="1" customWidth="1"/>
    <col min="53" max="55" width="8.77734375" customWidth="1"/>
    <col min="56" max="56" width="15.6640625" customWidth="1"/>
    <col min="57" max="58" width="8.77734375" customWidth="1"/>
    <col min="59" max="59" width="11.88671875" bestFit="1" customWidth="1"/>
    <col min="62" max="62" width="12.6640625" bestFit="1" customWidth="1"/>
    <col min="86" max="86" width="12.21875" customWidth="1"/>
  </cols>
  <sheetData>
    <row r="1" spans="1:90">
      <c r="B1" t="s">
        <v>2282</v>
      </c>
    </row>
    <row r="2" spans="1:90">
      <c r="B2" t="s">
        <v>2283</v>
      </c>
    </row>
    <row r="3" spans="1:90" s="488" customFormat="1" ht="14.4">
      <c r="A3" s="481"/>
      <c r="B3" s="482" t="s">
        <v>2284</v>
      </c>
      <c r="C3" s="483"/>
      <c r="D3" s="484"/>
      <c r="E3" s="484"/>
      <c r="F3" s="485"/>
      <c r="G3" s="486"/>
      <c r="H3" s="486"/>
      <c r="I3" s="486"/>
      <c r="J3" s="486"/>
      <c r="K3" s="486"/>
      <c r="L3" s="487"/>
    </row>
    <row r="4" spans="1:90" s="488" customFormat="1" ht="25.8" customHeight="1">
      <c r="A4" s="481"/>
      <c r="B4" s="482"/>
      <c r="C4" s="483"/>
      <c r="D4" s="484"/>
      <c r="E4" s="484"/>
      <c r="F4" s="485"/>
      <c r="G4" s="1161" t="s">
        <v>2285</v>
      </c>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3"/>
      <c r="AG4" s="1164" t="s">
        <v>2286</v>
      </c>
      <c r="AH4" s="1165"/>
      <c r="AI4" s="1165"/>
      <c r="AJ4" s="1165"/>
      <c r="AK4" s="1165"/>
      <c r="AL4" s="1165"/>
      <c r="AM4" s="1165"/>
      <c r="AN4" s="1165"/>
      <c r="AO4" s="1165"/>
      <c r="AP4" s="1165"/>
      <c r="AQ4" s="1165"/>
      <c r="AR4" s="1165"/>
      <c r="AS4" s="1165"/>
      <c r="AT4" s="1165"/>
      <c r="AU4" s="1165"/>
      <c r="AV4" s="1165"/>
      <c r="AW4" s="1165"/>
      <c r="AX4" s="1165"/>
      <c r="AY4" s="1165"/>
      <c r="AZ4" s="1165"/>
      <c r="BA4" s="1165"/>
      <c r="BB4" s="1165"/>
      <c r="BC4" s="1165"/>
      <c r="BD4" s="1165"/>
      <c r="BE4" s="1165"/>
      <c r="BF4" s="1165"/>
      <c r="BG4" s="1165"/>
      <c r="BH4" s="1165"/>
      <c r="BI4" s="1165"/>
      <c r="BJ4" s="1165"/>
      <c r="BK4" s="1165"/>
      <c r="BL4" s="1165"/>
      <c r="BM4" s="1165"/>
      <c r="BN4" s="1165"/>
      <c r="BO4" s="1165"/>
      <c r="BP4" s="1165"/>
      <c r="BQ4" s="1165"/>
      <c r="BR4" s="1165"/>
      <c r="BS4" s="1165"/>
      <c r="BT4" s="1165"/>
      <c r="BU4" s="1165"/>
      <c r="BV4" s="1165"/>
      <c r="BW4" s="1165"/>
      <c r="BX4" s="1165"/>
      <c r="BY4" s="1165"/>
      <c r="BZ4" s="1165"/>
      <c r="CA4" s="1165"/>
      <c r="CB4" s="1165"/>
      <c r="CC4" s="1165"/>
      <c r="CD4" s="1165"/>
      <c r="CE4" s="1165"/>
      <c r="CF4" s="1165"/>
      <c r="CG4" s="1165"/>
      <c r="CH4" s="1165"/>
      <c r="CI4" s="1166"/>
      <c r="CJ4" s="489"/>
      <c r="CK4" s="1158" t="s">
        <v>2419</v>
      </c>
      <c r="CL4" s="1158" t="s">
        <v>2420</v>
      </c>
    </row>
    <row r="5" spans="1:90" s="497" customFormat="1" ht="42.6" customHeight="1">
      <c r="A5" s="490" t="s">
        <v>2287</v>
      </c>
      <c r="B5" s="491" t="s">
        <v>2288</v>
      </c>
      <c r="C5" s="492"/>
      <c r="D5" s="493"/>
      <c r="E5" s="494"/>
      <c r="F5" s="493"/>
      <c r="G5" s="1167" t="s">
        <v>2289</v>
      </c>
      <c r="H5" s="1168"/>
      <c r="I5" s="1168"/>
      <c r="J5" s="1168"/>
      <c r="K5" s="1168"/>
      <c r="L5" s="1168"/>
      <c r="M5" s="1168"/>
      <c r="N5" s="1168"/>
      <c r="O5" s="1168"/>
      <c r="P5" s="1168"/>
      <c r="Q5" s="1168"/>
      <c r="R5" s="1169"/>
      <c r="S5" s="1170" t="s">
        <v>2290</v>
      </c>
      <c r="T5" s="1171"/>
      <c r="U5" s="1171"/>
      <c r="V5" s="1171"/>
      <c r="W5" s="1171"/>
      <c r="X5" s="1171"/>
      <c r="Y5" s="1171"/>
      <c r="Z5" s="1171"/>
      <c r="AA5" s="1171"/>
      <c r="AB5" s="1171"/>
      <c r="AC5" s="1171"/>
      <c r="AD5" s="1172"/>
      <c r="AE5" s="1173" t="s">
        <v>2291</v>
      </c>
      <c r="AF5" s="1174"/>
      <c r="AG5" s="1175" t="s">
        <v>2292</v>
      </c>
      <c r="AH5" s="1176"/>
      <c r="AI5" s="1176"/>
      <c r="AJ5" s="1177"/>
      <c r="AK5" s="1178" t="s">
        <v>2293</v>
      </c>
      <c r="AL5" s="1179"/>
      <c r="AM5" s="1179"/>
      <c r="AN5" s="1179"/>
      <c r="AO5" s="1179"/>
      <c r="AP5" s="1179"/>
      <c r="AQ5" s="1179"/>
      <c r="AR5" s="1179"/>
      <c r="AS5" s="1179"/>
      <c r="AT5" s="1180" t="s">
        <v>2294</v>
      </c>
      <c r="AU5" s="1181"/>
      <c r="AV5" s="1181"/>
      <c r="AW5" s="1181"/>
      <c r="AX5" s="1182"/>
      <c r="AY5" s="1183" t="s">
        <v>2295</v>
      </c>
      <c r="AZ5" s="1184"/>
      <c r="BA5" s="495" t="s">
        <v>2296</v>
      </c>
      <c r="BB5" s="495"/>
      <c r="BC5" s="495"/>
      <c r="BD5" s="495"/>
      <c r="BE5" s="495"/>
      <c r="BF5" s="495"/>
      <c r="BG5" s="1207" t="s">
        <v>175</v>
      </c>
      <c r="BH5" s="1208"/>
      <c r="BI5" s="1208"/>
      <c r="BJ5" s="1208"/>
      <c r="BK5" s="1208"/>
      <c r="BL5" s="1208"/>
      <c r="BM5" s="1208"/>
      <c r="BN5" s="1208"/>
      <c r="BO5" s="1208"/>
      <c r="BP5" s="1208"/>
      <c r="BQ5" s="1208"/>
      <c r="BR5" s="1208"/>
      <c r="BS5" s="1208"/>
      <c r="BT5" s="1208"/>
      <c r="BU5" s="1208"/>
      <c r="BV5" s="1208"/>
      <c r="BW5" s="1208"/>
      <c r="BX5" s="1208"/>
      <c r="BY5" s="1208"/>
      <c r="BZ5" s="1208"/>
      <c r="CA5" s="1208"/>
      <c r="CB5" s="1208"/>
      <c r="CC5" s="1208"/>
      <c r="CD5" s="1208"/>
      <c r="CE5" s="1208"/>
      <c r="CF5" s="1208"/>
      <c r="CG5" s="1209"/>
      <c r="CH5" s="1185" t="s">
        <v>2297</v>
      </c>
      <c r="CI5" s="1185" t="s">
        <v>2298</v>
      </c>
      <c r="CJ5" s="496"/>
      <c r="CK5" s="1159"/>
      <c r="CL5" s="1159"/>
    </row>
    <row r="6" spans="1:90" s="503" customFormat="1" ht="47.4" customHeight="1">
      <c r="A6" s="498"/>
      <c r="B6" s="1194" t="s">
        <v>2299</v>
      </c>
      <c r="C6" s="1194" t="s">
        <v>2300</v>
      </c>
      <c r="D6" s="1197" t="s">
        <v>2301</v>
      </c>
      <c r="E6" s="1197" t="s">
        <v>2302</v>
      </c>
      <c r="F6" s="1197" t="s">
        <v>2303</v>
      </c>
      <c r="G6" s="499" t="s">
        <v>2304</v>
      </c>
      <c r="H6" s="500"/>
      <c r="I6" s="500"/>
      <c r="J6" s="500"/>
      <c r="K6" s="501"/>
      <c r="L6" s="499" t="s">
        <v>2305</v>
      </c>
      <c r="M6" s="500"/>
      <c r="N6" s="500"/>
      <c r="O6" s="500"/>
      <c r="P6" s="502"/>
      <c r="Q6" s="502"/>
      <c r="R6" s="502"/>
      <c r="S6" s="1187" t="s">
        <v>2306</v>
      </c>
      <c r="T6" s="1188"/>
      <c r="U6" s="1188"/>
      <c r="V6" s="1189"/>
      <c r="W6" s="1190" t="s">
        <v>2307</v>
      </c>
      <c r="X6" s="1187" t="s">
        <v>2308</v>
      </c>
      <c r="Y6" s="1234"/>
      <c r="Z6" s="1234"/>
      <c r="AA6" s="1234"/>
      <c r="AB6" s="1234"/>
      <c r="AC6" s="1234"/>
      <c r="AD6" s="1235"/>
      <c r="AE6" s="1242" t="s">
        <v>2309</v>
      </c>
      <c r="AF6" s="1242" t="s">
        <v>2310</v>
      </c>
      <c r="AG6" s="1244" t="s">
        <v>2311</v>
      </c>
      <c r="AH6" s="1246" t="s">
        <v>2312</v>
      </c>
      <c r="AI6" s="1247"/>
      <c r="AJ6" s="1224" t="s">
        <v>2313</v>
      </c>
      <c r="AK6" s="1224" t="s">
        <v>2314</v>
      </c>
      <c r="AL6" s="1228" t="s">
        <v>2315</v>
      </c>
      <c r="AM6" s="1229"/>
      <c r="AN6" s="1229"/>
      <c r="AO6" s="1229"/>
      <c r="AP6" s="1229"/>
      <c r="AQ6" s="1229"/>
      <c r="AR6" s="1229"/>
      <c r="AS6" s="1230"/>
      <c r="AT6" s="1231" t="s">
        <v>2316</v>
      </c>
      <c r="AU6" s="1232"/>
      <c r="AV6" s="1232"/>
      <c r="AW6" s="1232"/>
      <c r="AX6" s="1233"/>
      <c r="AY6" s="1210" t="s">
        <v>2317</v>
      </c>
      <c r="AZ6" s="1211"/>
      <c r="BA6" s="1212" t="s">
        <v>2318</v>
      </c>
      <c r="BB6" s="1213"/>
      <c r="BC6" s="1213"/>
      <c r="BD6" s="1213"/>
      <c r="BE6" s="1213"/>
      <c r="BF6" s="1214"/>
      <c r="BG6" s="1215" t="s">
        <v>2319</v>
      </c>
      <c r="BH6" s="1215" t="s">
        <v>2320</v>
      </c>
      <c r="BI6" s="1224" t="s">
        <v>2321</v>
      </c>
      <c r="BJ6" s="1221" t="s">
        <v>2322</v>
      </c>
      <c r="BK6" s="1222"/>
      <c r="BL6" s="1222"/>
      <c r="BM6" s="1223"/>
      <c r="BN6" s="1221" t="s">
        <v>190</v>
      </c>
      <c r="BO6" s="1222"/>
      <c r="BP6" s="1222"/>
      <c r="BQ6" s="1223"/>
      <c r="BR6" s="1221" t="s">
        <v>2323</v>
      </c>
      <c r="BS6" s="1222"/>
      <c r="BT6" s="1222"/>
      <c r="BU6" s="1223"/>
      <c r="BV6" s="1221" t="s">
        <v>2324</v>
      </c>
      <c r="BW6" s="1222"/>
      <c r="BX6" s="1222"/>
      <c r="BY6" s="1223"/>
      <c r="BZ6" s="1221" t="s">
        <v>2325</v>
      </c>
      <c r="CA6" s="1222"/>
      <c r="CB6" s="1222"/>
      <c r="CC6" s="1223"/>
      <c r="CD6" s="1221" t="s">
        <v>2326</v>
      </c>
      <c r="CE6" s="1222"/>
      <c r="CF6" s="1222"/>
      <c r="CG6" s="1223"/>
      <c r="CH6" s="1186"/>
      <c r="CI6" s="1186"/>
      <c r="CJ6" s="496"/>
      <c r="CK6" s="1159"/>
      <c r="CL6" s="1159"/>
    </row>
    <row r="7" spans="1:90" s="503" customFormat="1" ht="86.4" customHeight="1">
      <c r="A7" s="498"/>
      <c r="B7" s="1195"/>
      <c r="C7" s="1195"/>
      <c r="D7" s="1198"/>
      <c r="E7" s="1198"/>
      <c r="F7" s="1198"/>
      <c r="G7" s="504" t="s">
        <v>2327</v>
      </c>
      <c r="H7" s="500"/>
      <c r="I7" s="501"/>
      <c r="J7" s="1200" t="s">
        <v>2328</v>
      </c>
      <c r="K7" s="1200" t="s">
        <v>2329</v>
      </c>
      <c r="L7" s="1200" t="s">
        <v>2330</v>
      </c>
      <c r="M7" s="1200" t="s">
        <v>2331</v>
      </c>
      <c r="N7" s="1200" t="s">
        <v>2332</v>
      </c>
      <c r="O7" s="1200" t="s">
        <v>2333</v>
      </c>
      <c r="P7" s="1203" t="s">
        <v>2334</v>
      </c>
      <c r="Q7" s="1205" t="s">
        <v>74</v>
      </c>
      <c r="R7" s="1200" t="s">
        <v>2335</v>
      </c>
      <c r="S7" s="505"/>
      <c r="T7" s="1226" t="s">
        <v>2336</v>
      </c>
      <c r="U7" s="1190" t="s">
        <v>2337</v>
      </c>
      <c r="V7" s="1190" t="s">
        <v>2338</v>
      </c>
      <c r="W7" s="1191"/>
      <c r="X7" s="1227"/>
      <c r="Y7" s="1192" t="s">
        <v>2339</v>
      </c>
      <c r="Z7" s="1192" t="s">
        <v>2340</v>
      </c>
      <c r="AA7" s="1192" t="s">
        <v>2341</v>
      </c>
      <c r="AB7" s="1192" t="s">
        <v>2342</v>
      </c>
      <c r="AC7" s="1190" t="s">
        <v>2343</v>
      </c>
      <c r="AD7" s="1190" t="s">
        <v>2344</v>
      </c>
      <c r="AE7" s="1243"/>
      <c r="AF7" s="1243"/>
      <c r="AG7" s="1245"/>
      <c r="AH7" s="506"/>
      <c r="AI7" s="507" t="s">
        <v>2345</v>
      </c>
      <c r="AJ7" s="1225"/>
      <c r="AK7" s="1225"/>
      <c r="AL7" s="1236" t="s">
        <v>2346</v>
      </c>
      <c r="AM7" s="1238" t="s">
        <v>2347</v>
      </c>
      <c r="AN7" s="1239"/>
      <c r="AO7" s="1239"/>
      <c r="AP7" s="1239"/>
      <c r="AQ7" s="1239"/>
      <c r="AR7" s="1239"/>
      <c r="AS7" s="1240"/>
      <c r="AT7" s="508"/>
      <c r="AU7" s="1241" t="s">
        <v>2348</v>
      </c>
      <c r="AV7" s="1241" t="s">
        <v>2349</v>
      </c>
      <c r="AW7" s="1218" t="s">
        <v>2350</v>
      </c>
      <c r="AX7" s="1218" t="s">
        <v>2351</v>
      </c>
      <c r="AY7" s="509"/>
      <c r="AZ7" s="510" t="s">
        <v>2352</v>
      </c>
      <c r="BA7" s="509"/>
      <c r="BB7" s="1220" t="s">
        <v>2353</v>
      </c>
      <c r="BC7" s="1220" t="s">
        <v>2354</v>
      </c>
      <c r="BD7" s="1220" t="s">
        <v>2355</v>
      </c>
      <c r="BE7" s="1210" t="s">
        <v>2356</v>
      </c>
      <c r="BF7" s="1214"/>
      <c r="BG7" s="1216"/>
      <c r="BH7" s="1216"/>
      <c r="BI7" s="1225"/>
      <c r="BJ7" s="1224" t="s">
        <v>2357</v>
      </c>
      <c r="BK7" s="1224" t="s">
        <v>186</v>
      </c>
      <c r="BL7" s="1224" t="s">
        <v>2358</v>
      </c>
      <c r="BM7" s="1224" t="s">
        <v>2359</v>
      </c>
      <c r="BN7" s="1224" t="s">
        <v>2360</v>
      </c>
      <c r="BO7" s="1224" t="s">
        <v>2361</v>
      </c>
      <c r="BP7" s="1224" t="s">
        <v>2362</v>
      </c>
      <c r="BQ7" s="1224" t="s">
        <v>2363</v>
      </c>
      <c r="BR7" s="1224" t="s">
        <v>2364</v>
      </c>
      <c r="BS7" s="1224" t="s">
        <v>2365</v>
      </c>
      <c r="BT7" s="1224" t="s">
        <v>2366</v>
      </c>
      <c r="BU7" s="1224" t="s">
        <v>2367</v>
      </c>
      <c r="BV7" s="1224" t="s">
        <v>2368</v>
      </c>
      <c r="BW7" s="1224" t="s">
        <v>2369</v>
      </c>
      <c r="BX7" s="1224" t="s">
        <v>2370</v>
      </c>
      <c r="BY7" s="1224" t="s">
        <v>2371</v>
      </c>
      <c r="BZ7" s="1224" t="s">
        <v>2372</v>
      </c>
      <c r="CA7" s="1224" t="s">
        <v>2373</v>
      </c>
      <c r="CB7" s="1224" t="s">
        <v>2374</v>
      </c>
      <c r="CC7" s="1224" t="s">
        <v>2375</v>
      </c>
      <c r="CD7" s="1224" t="s">
        <v>2376</v>
      </c>
      <c r="CE7" s="1224" t="s">
        <v>2377</v>
      </c>
      <c r="CF7" s="1224" t="s">
        <v>2378</v>
      </c>
      <c r="CG7" s="1224" t="s">
        <v>2379</v>
      </c>
      <c r="CH7" s="1186"/>
      <c r="CI7" s="1186"/>
      <c r="CJ7" s="496"/>
      <c r="CK7" s="1159"/>
      <c r="CL7" s="1159"/>
    </row>
    <row r="8" spans="1:90" s="503" customFormat="1" ht="47.4" customHeight="1">
      <c r="A8" s="498"/>
      <c r="B8" s="1195"/>
      <c r="C8" s="1195"/>
      <c r="D8" s="1198"/>
      <c r="E8" s="1198"/>
      <c r="F8" s="1198"/>
      <c r="G8" s="511"/>
      <c r="H8" s="1249" t="s">
        <v>2380</v>
      </c>
      <c r="I8" s="1250"/>
      <c r="J8" s="1201"/>
      <c r="K8" s="1202"/>
      <c r="L8" s="1202"/>
      <c r="M8" s="1201"/>
      <c r="N8" s="1201"/>
      <c r="O8" s="1201"/>
      <c r="P8" s="1204"/>
      <c r="Q8" s="1206"/>
      <c r="R8" s="1201"/>
      <c r="S8" s="505"/>
      <c r="T8" s="1227"/>
      <c r="U8" s="1191"/>
      <c r="V8" s="1191"/>
      <c r="W8" s="1191"/>
      <c r="X8" s="1227"/>
      <c r="Y8" s="1193"/>
      <c r="Z8" s="1193"/>
      <c r="AA8" s="1193"/>
      <c r="AB8" s="1193"/>
      <c r="AC8" s="1191"/>
      <c r="AD8" s="1191"/>
      <c r="AE8" s="1243"/>
      <c r="AF8" s="1243"/>
      <c r="AG8" s="1245"/>
      <c r="AH8" s="506"/>
      <c r="AI8" s="506"/>
      <c r="AJ8" s="1225"/>
      <c r="AK8" s="1225"/>
      <c r="AL8" s="1237"/>
      <c r="AM8" s="512"/>
      <c r="AN8" s="1251" t="s">
        <v>121</v>
      </c>
      <c r="AO8" s="1252"/>
      <c r="AP8" s="1253"/>
      <c r="AQ8" s="1251" t="s">
        <v>2381</v>
      </c>
      <c r="AR8" s="1252"/>
      <c r="AS8" s="1253"/>
      <c r="AT8" s="508"/>
      <c r="AU8" s="1220"/>
      <c r="AV8" s="1220"/>
      <c r="AW8" s="1219"/>
      <c r="AX8" s="1219"/>
      <c r="AY8" s="509"/>
      <c r="AZ8" s="509"/>
      <c r="BA8" s="509"/>
      <c r="BB8" s="1220"/>
      <c r="BC8" s="1220"/>
      <c r="BD8" s="1220"/>
      <c r="BE8" s="509"/>
      <c r="BF8" s="513" t="s">
        <v>2382</v>
      </c>
      <c r="BG8" s="1216"/>
      <c r="BH8" s="1216"/>
      <c r="BI8" s="1225"/>
      <c r="BJ8" s="1225"/>
      <c r="BK8" s="1225"/>
      <c r="BL8" s="1225"/>
      <c r="BM8" s="1225"/>
      <c r="BN8" s="1225"/>
      <c r="BO8" s="1225"/>
      <c r="BP8" s="1225"/>
      <c r="BQ8" s="1225"/>
      <c r="BR8" s="1225"/>
      <c r="BS8" s="1225"/>
      <c r="BT8" s="1225"/>
      <c r="BU8" s="1225"/>
      <c r="BV8" s="1225"/>
      <c r="BW8" s="1225"/>
      <c r="BX8" s="1225"/>
      <c r="BY8" s="1225"/>
      <c r="BZ8" s="1225"/>
      <c r="CA8" s="1225"/>
      <c r="CB8" s="1225"/>
      <c r="CC8" s="1225"/>
      <c r="CD8" s="1225"/>
      <c r="CE8" s="1225"/>
      <c r="CF8" s="1225"/>
      <c r="CG8" s="1225"/>
      <c r="CH8" s="1186"/>
      <c r="CI8" s="1186"/>
      <c r="CJ8" s="496"/>
      <c r="CK8" s="1159"/>
      <c r="CL8" s="1159"/>
    </row>
    <row r="9" spans="1:90" s="503" customFormat="1" ht="84" customHeight="1">
      <c r="A9" s="498"/>
      <c r="B9" s="1196"/>
      <c r="C9" s="1196"/>
      <c r="D9" s="1199"/>
      <c r="E9" s="1199"/>
      <c r="F9" s="1199"/>
      <c r="G9" s="511"/>
      <c r="H9" s="514"/>
      <c r="I9" s="515" t="s">
        <v>2383</v>
      </c>
      <c r="J9" s="1201"/>
      <c r="K9" s="1202"/>
      <c r="L9" s="1202"/>
      <c r="M9" s="1201"/>
      <c r="N9" s="1201"/>
      <c r="O9" s="1201"/>
      <c r="P9" s="1204"/>
      <c r="Q9" s="1206"/>
      <c r="R9" s="1201"/>
      <c r="S9" s="505"/>
      <c r="T9" s="1227"/>
      <c r="U9" s="1191"/>
      <c r="V9" s="1191"/>
      <c r="W9" s="1191"/>
      <c r="X9" s="1227"/>
      <c r="Y9" s="1193"/>
      <c r="Z9" s="1193"/>
      <c r="AA9" s="1193"/>
      <c r="AB9" s="1193"/>
      <c r="AC9" s="1191"/>
      <c r="AD9" s="1191"/>
      <c r="AE9" s="1243"/>
      <c r="AF9" s="1243"/>
      <c r="AG9" s="1245"/>
      <c r="AH9" s="506"/>
      <c r="AI9" s="506"/>
      <c r="AJ9" s="1225"/>
      <c r="AK9" s="1225"/>
      <c r="AL9" s="1237"/>
      <c r="AM9" s="512"/>
      <c r="AN9" s="512" t="s">
        <v>2384</v>
      </c>
      <c r="AO9" s="512" t="s">
        <v>2385</v>
      </c>
      <c r="AP9" s="512" t="s">
        <v>2386</v>
      </c>
      <c r="AQ9" s="512" t="s">
        <v>2387</v>
      </c>
      <c r="AR9" s="516" t="s">
        <v>2388</v>
      </c>
      <c r="AS9" s="517" t="s">
        <v>2389</v>
      </c>
      <c r="AT9" s="508"/>
      <c r="AU9" s="1220"/>
      <c r="AV9" s="1220"/>
      <c r="AW9" s="1219"/>
      <c r="AX9" s="1219"/>
      <c r="AY9" s="509"/>
      <c r="AZ9" s="509"/>
      <c r="BA9" s="509"/>
      <c r="BB9" s="1220"/>
      <c r="BC9" s="1220"/>
      <c r="BD9" s="1220"/>
      <c r="BE9" s="509"/>
      <c r="BF9" s="513"/>
      <c r="BG9" s="1217"/>
      <c r="BH9" s="1217"/>
      <c r="BI9" s="1248"/>
      <c r="BJ9" s="1225"/>
      <c r="BK9" s="1225"/>
      <c r="BL9" s="1225"/>
      <c r="BM9" s="1225"/>
      <c r="BN9" s="1225"/>
      <c r="BO9" s="1225"/>
      <c r="BP9" s="1225"/>
      <c r="BQ9" s="1225"/>
      <c r="BR9" s="1225"/>
      <c r="BS9" s="1225"/>
      <c r="BT9" s="1225"/>
      <c r="BU9" s="1225"/>
      <c r="BV9" s="1225"/>
      <c r="BW9" s="1225"/>
      <c r="BX9" s="1225"/>
      <c r="BY9" s="1225"/>
      <c r="BZ9" s="1225"/>
      <c r="CA9" s="1225"/>
      <c r="CB9" s="1225"/>
      <c r="CC9" s="1225"/>
      <c r="CD9" s="1225"/>
      <c r="CE9" s="1225"/>
      <c r="CF9" s="1225"/>
      <c r="CG9" s="1225"/>
      <c r="CH9" s="1186"/>
      <c r="CI9" s="1186"/>
      <c r="CJ9" s="496"/>
      <c r="CK9" s="1160"/>
      <c r="CL9" s="1160"/>
    </row>
    <row r="10" spans="1:90" s="369" customFormat="1" ht="14.4">
      <c r="B10" s="518" t="str">
        <f>_xlfn.CONCAT(D10,E10)</f>
        <v/>
      </c>
      <c r="C10" s="519"/>
      <c r="D10" s="519"/>
      <c r="E10" s="519"/>
      <c r="F10" s="520">
        <f>基本情報入力シート!M37</f>
        <v>0</v>
      </c>
      <c r="G10" s="521">
        <f>SUM('別紙様式3-2（４・５月）'!N5,'別紙様式3-2（４・５月）'!N6,'別紙様式3-2（４・５月）'!N7,'別紙様式3-3（６月以降分）'!N5)</f>
        <v>0</v>
      </c>
      <c r="H10" s="522">
        <f>SUM('別紙様式3-2（４・５月）'!N9,'別紙様式3-3（６月以降分）'!N7)</f>
        <v>0</v>
      </c>
      <c r="I10" s="522">
        <f>'別紙様式3-1'!Q20</f>
        <v>0</v>
      </c>
      <c r="J10" s="522">
        <f>'別紙様式3-1'!Q21</f>
        <v>0</v>
      </c>
      <c r="K10" s="522">
        <f>'別紙様式3-1'!Q22</f>
        <v>0</v>
      </c>
      <c r="L10" s="522">
        <f>'別紙様式3-1'!Q25</f>
        <v>0</v>
      </c>
      <c r="M10" s="522">
        <f>'別紙様式3-1'!Q26</f>
        <v>0</v>
      </c>
      <c r="N10" s="521">
        <f>'別紙様式3-1'!Q27</f>
        <v>0</v>
      </c>
      <c r="O10" s="521">
        <f>'別紙様式3-1'!Q28</f>
        <v>0</v>
      </c>
      <c r="P10" s="523" t="str">
        <f>IF('別紙様式3-1'!AM29=TRUE,"✓","×")</f>
        <v>×</v>
      </c>
      <c r="Q10" s="524">
        <f>'別紙様式3-1'!O29</f>
        <v>0</v>
      </c>
      <c r="R10" s="525">
        <f>'別紙様式3-1'!U29</f>
        <v>0</v>
      </c>
      <c r="S10" s="526">
        <f>'別紙様式3-1'!Q36</f>
        <v>0</v>
      </c>
      <c r="T10" s="526">
        <f>'別紙様式3-1'!Q37</f>
        <v>0</v>
      </c>
      <c r="U10" s="527">
        <f>'別紙様式3-1'!Q38</f>
        <v>0</v>
      </c>
      <c r="V10" s="527">
        <f>'別紙様式3-1'!Q39</f>
        <v>0</v>
      </c>
      <c r="W10" s="528" t="str">
        <f>IF('別紙様式3-1'!Q36&gt;'別紙様式3-1'!Q40,"○","×")</f>
        <v>×</v>
      </c>
      <c r="X10" s="526">
        <f>'別紙様式3-1'!Q40</f>
        <v>0</v>
      </c>
      <c r="Y10" s="526">
        <f>'別紙様式3-1'!Q41</f>
        <v>0</v>
      </c>
      <c r="Z10" s="526">
        <f>'別紙様式3-1'!Q42</f>
        <v>0</v>
      </c>
      <c r="AA10" s="526">
        <f>'別紙様式3-1'!Q43</f>
        <v>0</v>
      </c>
      <c r="AB10" s="526">
        <f>'別紙様式3-1'!Q44</f>
        <v>0</v>
      </c>
      <c r="AC10" s="527">
        <f>'別紙様式3-1'!Q45</f>
        <v>0</v>
      </c>
      <c r="AD10" s="527">
        <f>'別紙様式3-1'!Q46</f>
        <v>0</v>
      </c>
      <c r="AE10" s="529">
        <f>'別紙様式3-1'!F55</f>
        <v>0</v>
      </c>
      <c r="AF10" s="529">
        <f>'別紙様式3-1'!F56</f>
        <v>0</v>
      </c>
      <c r="AG10" s="530">
        <f>'別紙様式3-1'!T60</f>
        <v>0</v>
      </c>
      <c r="AH10" s="530">
        <f>'別紙様式3-1'!T61</f>
        <v>0</v>
      </c>
      <c r="AI10" s="530">
        <f>'別紙様式3-1'!T62</f>
        <v>0</v>
      </c>
      <c r="AJ10" s="523" t="str">
        <f>IF('別紙様式3-1'!AH61="○","○","×")</f>
        <v>×</v>
      </c>
      <c r="AK10" s="523" t="str">
        <f>IF('別紙様式3-1'!AM66=TRUE,"○","×")</f>
        <v>×</v>
      </c>
      <c r="AL10" s="531">
        <f>'別紙様式3-1'!U71</f>
        <v>0</v>
      </c>
      <c r="AM10" s="531">
        <f>'別紙様式3-1'!U72</f>
        <v>0</v>
      </c>
      <c r="AN10" s="531">
        <f>'別紙様式3-1'!U73</f>
        <v>0</v>
      </c>
      <c r="AO10" s="531">
        <f>'別紙様式3-1'!U75</f>
        <v>0</v>
      </c>
      <c r="AP10" s="531" t="str">
        <f>IF('別紙様式3-1'!AC74&gt;66.6,"○","×")</f>
        <v>×</v>
      </c>
      <c r="AQ10" s="531">
        <f>'別紙様式3-1'!U77</f>
        <v>0</v>
      </c>
      <c r="AR10" s="531">
        <f>'別紙様式3-1'!U79</f>
        <v>0</v>
      </c>
      <c r="AS10" s="531" t="str">
        <f>IF('別紙様式3-1'!AC78&gt;66.6,"○","×")</f>
        <v>×</v>
      </c>
      <c r="AT10" s="532" t="str">
        <f>IF('別紙様式3-1'!AM82=TRUE,"○","×")</f>
        <v>×</v>
      </c>
      <c r="AU10" s="523" t="str">
        <f>IF('別紙様式3-1'!AM89=TRUE,"○","×")</f>
        <v>×</v>
      </c>
      <c r="AV10" s="523" t="str">
        <f>IF('別紙様式3-1'!AM95=TRUE,"○","×")</f>
        <v>×</v>
      </c>
      <c r="AW10" s="533">
        <f>'別紙様式3-1'!J98</f>
        <v>0</v>
      </c>
      <c r="AX10" s="533">
        <f>'別紙様式3-1'!J100</f>
        <v>0</v>
      </c>
      <c r="AY10" s="523" t="str">
        <f>IF('別紙様式3-1'!AM103=TRUE,"○","×")</f>
        <v>×</v>
      </c>
      <c r="AZ10" s="523" t="str">
        <f>IF('別紙様式3-1'!AM107=TRUE,"○","×")</f>
        <v>×</v>
      </c>
      <c r="BA10" s="523" t="str">
        <f>IF('別紙様式3-1'!AK121="○","○","×")</f>
        <v>×</v>
      </c>
      <c r="BB10" s="523" t="str">
        <f>IF('別紙様式3-1'!AM123=TRUE,"○","×")</f>
        <v>×</v>
      </c>
      <c r="BC10" s="523" t="str">
        <f>IF('別紙様式3-1'!AM124=TRUE,"○","×")</f>
        <v>×</v>
      </c>
      <c r="BD10" s="523" t="str">
        <f>IF('別紙様式3-1'!AM125=TRUE,"○","×")</f>
        <v>×</v>
      </c>
      <c r="BE10" s="523" t="str">
        <f>IF('別紙様式3-1'!AM126=TRUE,"○","×")</f>
        <v>×</v>
      </c>
      <c r="BF10" s="523">
        <f>'別紙様式3-1'!F126</f>
        <v>0</v>
      </c>
      <c r="BG10" s="534" t="str">
        <f>IF('別紙様式3-1'!AI129="該当","○","×")</f>
        <v>○</v>
      </c>
      <c r="BH10" s="534" t="str">
        <f>IF('別紙様式3-1'!AI132="該当","○","×")</f>
        <v>×</v>
      </c>
      <c r="BI10" s="535" t="str">
        <f>IF('別紙様式3-1'!AK135="○","○","×")</f>
        <v>×</v>
      </c>
      <c r="BJ10" s="523" t="str">
        <f>IF('別紙様式3-1'!AM136=TRUE,"○","")</f>
        <v/>
      </c>
      <c r="BK10" s="523" t="str">
        <f>IF('別紙様式3-1'!AM137=TRUE,"○","")</f>
        <v/>
      </c>
      <c r="BL10" s="523" t="str">
        <f>IF('別紙様式3-1'!AM138=TRUE,"○","")</f>
        <v/>
      </c>
      <c r="BM10" s="523" t="str">
        <f>IF('別紙様式3-1'!AM139=TRUE,"○","")</f>
        <v/>
      </c>
      <c r="BN10" s="523" t="str">
        <f>IF('別紙様式3-1'!AM140=TRUE,"○","")</f>
        <v/>
      </c>
      <c r="BO10" s="523" t="str">
        <f>IF('別紙様式3-1'!AM141=TRUE,"○","")</f>
        <v/>
      </c>
      <c r="BP10" s="523" t="str">
        <f>IF('別紙様式3-1'!AM142=TRUE,"○","")</f>
        <v/>
      </c>
      <c r="BQ10" s="523" t="str">
        <f>IF('別紙様式3-1'!AM143=TRUE,"○","")</f>
        <v/>
      </c>
      <c r="BR10" s="523" t="str">
        <f>IF('別紙様式3-1'!AM144=TRUE,"○","")</f>
        <v/>
      </c>
      <c r="BS10" s="523" t="str">
        <f>IF('別紙様式3-1'!AM145=TRUE,"○","")</f>
        <v/>
      </c>
      <c r="BT10" s="523" t="str">
        <f>IF('別紙様式3-1'!AM146=TRUE,"○","")</f>
        <v/>
      </c>
      <c r="BU10" s="523" t="str">
        <f>IF('別紙様式3-1'!AM147=TRUE,"○","")</f>
        <v/>
      </c>
      <c r="BV10" s="523" t="str">
        <f>IF('別紙様式3-1'!AM148=TRUE,"○","")</f>
        <v/>
      </c>
      <c r="BW10" s="523" t="str">
        <f>IF('別紙様式3-1'!AM149=TRUE,"○","")</f>
        <v/>
      </c>
      <c r="BX10" s="523" t="str">
        <f>IF('別紙様式3-1'!AM150=TRUE,"○","")</f>
        <v/>
      </c>
      <c r="BY10" s="523" t="str">
        <f>IF('別紙様式3-1'!AM151=TRUE,"○","")</f>
        <v/>
      </c>
      <c r="BZ10" s="523" t="str">
        <f>IF('別紙様式3-1'!AM152=TRUE,"○","")</f>
        <v/>
      </c>
      <c r="CA10" s="523" t="str">
        <f>IF('別紙様式3-1'!AM153=TRUE,"○","")</f>
        <v/>
      </c>
      <c r="CB10" s="523" t="str">
        <f>IF('別紙様式3-1'!AM154=TRUE,"○","")</f>
        <v/>
      </c>
      <c r="CC10" s="523" t="str">
        <f>IF('別紙様式3-1'!AM155=TRUE,"○","")</f>
        <v/>
      </c>
      <c r="CD10" s="523" t="str">
        <f>IF('別紙様式3-1'!AM156=TRUE,"○","")</f>
        <v/>
      </c>
      <c r="CE10" s="523" t="str">
        <f>IF('別紙様式3-1'!AM157=TRUE,"○","")</f>
        <v/>
      </c>
      <c r="CF10" s="523" t="str">
        <f>IF('別紙様式3-1'!AM158=TRUE,"○","")</f>
        <v/>
      </c>
      <c r="CG10" s="523" t="str">
        <f>IF('別紙様式3-1'!AM159=TRUE,"○","")</f>
        <v/>
      </c>
      <c r="CH10" s="536">
        <f>'別紙様式3-1'!B162</f>
        <v>0</v>
      </c>
      <c r="CI10" s="536" t="str">
        <f>IF('別紙様式3-1'!AK166="○","○","×")</f>
        <v>×</v>
      </c>
      <c r="CJ10" s="537"/>
      <c r="CK10" s="538">
        <f>IF('別紙様式3-2（４・５月）'!AB1="長野県", COUNTIFS('別紙様式3-2（４・５月）'!J:J, "長野県"), 0)</f>
        <v>0</v>
      </c>
      <c r="CL10" s="538">
        <f>IF('別紙様式3-3（６月以降分）'!AB1="長野県", COUNTIFS('別紙様式3-3（６月以降分）'!J:J, "長野県"), 0)</f>
        <v>0</v>
      </c>
    </row>
    <row r="12" spans="1:90" ht="14.4">
      <c r="G12" s="539"/>
    </row>
    <row r="13" spans="1:90" ht="14.4">
      <c r="S13" s="540"/>
    </row>
    <row r="14" spans="1:90" ht="14.4">
      <c r="G14" s="539"/>
    </row>
  </sheetData>
  <sheetProtection algorithmName="SHA-512" hashValue="O2jHQGxBa1Ok0A9EDRLDI0td3+RGPTNOKN2hgIh/omsfHGGBhdmJiCabiBEIchdYr5vKzusCnwMegdUqlGAfKA==" saltValue="dTxRXFh8S+X8LOOHLzbxZQ==" spinCount="100000" sheet="1" objects="1" scenarios="1"/>
  <mergeCells count="97">
    <mergeCell ref="CE7:CE9"/>
    <mergeCell ref="CF7:CF9"/>
    <mergeCell ref="CG7:CG9"/>
    <mergeCell ref="H8:I8"/>
    <mergeCell ref="AN8:AP8"/>
    <mergeCell ref="AQ8:AS8"/>
    <mergeCell ref="BY7:BY9"/>
    <mergeCell ref="BZ7:BZ9"/>
    <mergeCell ref="CA7:CA9"/>
    <mergeCell ref="CB7:CB9"/>
    <mergeCell ref="CC7:CC9"/>
    <mergeCell ref="CD7:CD9"/>
    <mergeCell ref="BS7:BS9"/>
    <mergeCell ref="BT7:BT9"/>
    <mergeCell ref="BU7:BU9"/>
    <mergeCell ref="BV7:BV9"/>
    <mergeCell ref="BN7:BN9"/>
    <mergeCell ref="BO7:BO9"/>
    <mergeCell ref="BP7:BP9"/>
    <mergeCell ref="BQ7:BQ9"/>
    <mergeCell ref="BR7:BR9"/>
    <mergeCell ref="BE7:BF7"/>
    <mergeCell ref="BJ7:BJ9"/>
    <mergeCell ref="BK7:BK9"/>
    <mergeCell ref="BL7:BL9"/>
    <mergeCell ref="BM7:BM9"/>
    <mergeCell ref="BH6:BH9"/>
    <mergeCell ref="BI6:BI9"/>
    <mergeCell ref="AU7:AU9"/>
    <mergeCell ref="AV7:AV9"/>
    <mergeCell ref="AE6:AE9"/>
    <mergeCell ref="AF6:AF9"/>
    <mergeCell ref="AG6:AG9"/>
    <mergeCell ref="AH6:AI6"/>
    <mergeCell ref="AJ6:AJ9"/>
    <mergeCell ref="AW7:AW9"/>
    <mergeCell ref="R7:R9"/>
    <mergeCell ref="T7:T9"/>
    <mergeCell ref="U7:U9"/>
    <mergeCell ref="V7:V9"/>
    <mergeCell ref="X7:X9"/>
    <mergeCell ref="Y7:Y9"/>
    <mergeCell ref="AK6:AK9"/>
    <mergeCell ref="AL6:AS6"/>
    <mergeCell ref="AT6:AX6"/>
    <mergeCell ref="X6:AD6"/>
    <mergeCell ref="AD7:AD9"/>
    <mergeCell ref="AL7:AL9"/>
    <mergeCell ref="AM7:AS7"/>
    <mergeCell ref="AB7:AB9"/>
    <mergeCell ref="AC7:AC9"/>
    <mergeCell ref="BG5:CG5"/>
    <mergeCell ref="AY6:AZ6"/>
    <mergeCell ref="BA6:BF6"/>
    <mergeCell ref="BG6:BG9"/>
    <mergeCell ref="AX7:AX9"/>
    <mergeCell ref="BB7:BB9"/>
    <mergeCell ref="BC7:BC9"/>
    <mergeCell ref="BD7:BD9"/>
    <mergeCell ref="BZ6:CC6"/>
    <mergeCell ref="CD6:CG6"/>
    <mergeCell ref="BJ6:BM6"/>
    <mergeCell ref="BN6:BQ6"/>
    <mergeCell ref="BR6:BU6"/>
    <mergeCell ref="BV6:BY6"/>
    <mergeCell ref="BW7:BW9"/>
    <mergeCell ref="BX7:BX9"/>
    <mergeCell ref="AA7:AA9"/>
    <mergeCell ref="B6:B9"/>
    <mergeCell ref="C6:C9"/>
    <mergeCell ref="D6:D9"/>
    <mergeCell ref="E6:E9"/>
    <mergeCell ref="F6:F9"/>
    <mergeCell ref="J7:J9"/>
    <mergeCell ref="K7:K9"/>
    <mergeCell ref="L7:L9"/>
    <mergeCell ref="M7:M9"/>
    <mergeCell ref="N7:N9"/>
    <mergeCell ref="O7:O9"/>
    <mergeCell ref="P7:P9"/>
    <mergeCell ref="Q7:Q9"/>
    <mergeCell ref="CL4:CL9"/>
    <mergeCell ref="G4:AF4"/>
    <mergeCell ref="AG4:CI4"/>
    <mergeCell ref="CK4:CK9"/>
    <mergeCell ref="G5:R5"/>
    <mergeCell ref="S5:AD5"/>
    <mergeCell ref="AE5:AF5"/>
    <mergeCell ref="AG5:AJ5"/>
    <mergeCell ref="AK5:AS5"/>
    <mergeCell ref="AT5:AX5"/>
    <mergeCell ref="AY5:AZ5"/>
    <mergeCell ref="CH5:CH9"/>
    <mergeCell ref="CI5:CI9"/>
    <mergeCell ref="S6:V6"/>
    <mergeCell ref="W6:W9"/>
    <mergeCell ref="Z7:Z9"/>
  </mergeCells>
  <phoneticPr fontId="6"/>
  <pageMargins left="0.7" right="0.7" top="0.75" bottom="0.75" header="0.3" footer="0.3"/>
  <pageSetup paperSize="9" scale="2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68834-DCB2-48C7-8406-1362284D950F}">
  <sheetPr>
    <tabColor rgb="FFFF0000"/>
  </sheetPr>
  <dimension ref="A2:AE511"/>
  <sheetViews>
    <sheetView workbookViewId="0">
      <selection activeCell="AB1" sqref="AB1:AC1"/>
    </sheetView>
  </sheetViews>
  <sheetFormatPr defaultRowHeight="13.2" outlineLevelCol="1"/>
  <cols>
    <col min="1" max="1" width="15.6640625" bestFit="1" customWidth="1"/>
    <col min="2" max="2" width="17.88671875" bestFit="1" customWidth="1"/>
    <col min="3" max="3" width="17.88671875" customWidth="1"/>
    <col min="4" max="4" width="13.109375" bestFit="1" customWidth="1"/>
    <col min="5" max="8" width="8.77734375" hidden="1" customWidth="1" outlineLevel="1"/>
    <col min="9" max="9" width="8.5546875" hidden="1" customWidth="1" outlineLevel="1"/>
    <col min="10" max="11" width="7.77734375" hidden="1" customWidth="1" outlineLevel="1"/>
    <col min="12" max="12" width="18.88671875" bestFit="1" customWidth="1" collapsed="1"/>
    <col min="13" max="13" width="11.44140625" customWidth="1"/>
    <col min="14" max="14" width="12.77734375" customWidth="1"/>
    <col min="15" max="15" width="30.5546875" style="541" customWidth="1"/>
    <col min="16" max="16" width="16.21875" style="541" customWidth="1"/>
    <col min="17" max="17" width="21.109375" bestFit="1" customWidth="1"/>
    <col min="18" max="18" width="11.6640625" style="542" bestFit="1" customWidth="1"/>
    <col min="19" max="19" width="27.5546875" customWidth="1"/>
    <col min="20" max="20" width="16.88671875" style="543" customWidth="1"/>
    <col min="21" max="21" width="12" style="543" customWidth="1"/>
    <col min="22" max="22" width="12.77734375" style="543" bestFit="1" customWidth="1"/>
    <col min="23" max="23" width="13.109375" style="543" bestFit="1" customWidth="1"/>
    <col min="24" max="24" width="8.21875" style="543" bestFit="1" customWidth="1"/>
    <col min="25" max="25" width="13.33203125" style="543" customWidth="1"/>
    <col min="26" max="26" width="14" style="543" customWidth="1"/>
    <col min="27" max="27" width="14" style="544" hidden="1" customWidth="1"/>
    <col min="28" max="28" width="13.33203125" style="543" customWidth="1"/>
    <col min="29" max="29" width="8.21875" style="543" bestFit="1" customWidth="1"/>
    <col min="30" max="30" width="11.6640625" style="543" customWidth="1"/>
    <col min="31" max="31" width="7.88671875" style="543" customWidth="1"/>
  </cols>
  <sheetData>
    <row r="2" spans="1:31" ht="14.4">
      <c r="B2" s="482" t="s">
        <v>2390</v>
      </c>
    </row>
    <row r="3" spans="1:31" ht="22.8" customHeight="1">
      <c r="B3" s="1254" t="s">
        <v>11</v>
      </c>
      <c r="C3" s="1254" t="s">
        <v>29</v>
      </c>
      <c r="D3" s="1257" t="s">
        <v>269</v>
      </c>
      <c r="E3" s="1257"/>
      <c r="F3" s="1257"/>
      <c r="G3" s="1257"/>
      <c r="H3" s="1257"/>
      <c r="I3" s="1257"/>
      <c r="J3" s="1257"/>
      <c r="K3" s="1257"/>
      <c r="L3" s="1260" t="s">
        <v>2391</v>
      </c>
      <c r="M3" s="1263" t="s">
        <v>32</v>
      </c>
      <c r="N3" s="1264"/>
      <c r="O3" s="1268" t="s">
        <v>33</v>
      </c>
      <c r="P3" s="1268" t="s">
        <v>34</v>
      </c>
      <c r="Q3" s="1271" t="s">
        <v>2392</v>
      </c>
      <c r="R3" s="1272"/>
      <c r="S3" s="1273"/>
      <c r="T3" s="1277" t="s">
        <v>2393</v>
      </c>
      <c r="U3" s="1278"/>
      <c r="V3" s="1278"/>
      <c r="W3" s="1278"/>
      <c r="X3" s="1278"/>
      <c r="Y3" s="1278"/>
      <c r="Z3" s="1278"/>
      <c r="AA3" s="1278"/>
      <c r="AB3" s="1278"/>
      <c r="AC3" s="1278"/>
      <c r="AD3" s="1278"/>
      <c r="AE3" s="1279"/>
    </row>
    <row r="4" spans="1:31" ht="18.600000000000001" hidden="1" customHeight="1">
      <c r="B4" s="1255"/>
      <c r="C4" s="1255"/>
      <c r="D4" s="1258"/>
      <c r="E4" s="1258"/>
      <c r="F4" s="1258"/>
      <c r="G4" s="1258"/>
      <c r="H4" s="1258"/>
      <c r="I4" s="1258"/>
      <c r="J4" s="1258"/>
      <c r="K4" s="1258"/>
      <c r="L4" s="1261"/>
      <c r="M4" s="1260" t="s">
        <v>35</v>
      </c>
      <c r="N4" s="1260" t="s">
        <v>2394</v>
      </c>
      <c r="O4" s="1269"/>
      <c r="P4" s="1269"/>
      <c r="Q4" s="1274"/>
      <c r="R4" s="1275"/>
      <c r="S4" s="1276"/>
      <c r="T4" s="1280"/>
      <c r="U4" s="1281"/>
      <c r="V4" s="1281"/>
      <c r="W4" s="1281"/>
      <c r="X4" s="1281"/>
      <c r="Y4" s="1281"/>
      <c r="Z4" s="1281"/>
      <c r="AA4" s="1281"/>
      <c r="AB4" s="1281"/>
      <c r="AC4" s="1281"/>
      <c r="AD4" s="1281"/>
      <c r="AE4" s="1282"/>
    </row>
    <row r="5" spans="1:31" ht="22.2" customHeight="1">
      <c r="B5" s="1255"/>
      <c r="C5" s="1255"/>
      <c r="D5" s="1258"/>
      <c r="E5" s="1258"/>
      <c r="F5" s="1258"/>
      <c r="G5" s="1258"/>
      <c r="H5" s="1258"/>
      <c r="I5" s="1258"/>
      <c r="J5" s="1258"/>
      <c r="K5" s="1258"/>
      <c r="L5" s="1261"/>
      <c r="M5" s="1261"/>
      <c r="N5" s="1261"/>
      <c r="O5" s="1269"/>
      <c r="P5" s="1269"/>
      <c r="Q5" s="1283" t="s">
        <v>279</v>
      </c>
      <c r="R5" s="1285" t="s">
        <v>2395</v>
      </c>
      <c r="S5" s="1254" t="s">
        <v>281</v>
      </c>
      <c r="T5" s="1265" t="s">
        <v>2396</v>
      </c>
      <c r="U5" s="1266"/>
      <c r="V5" s="1267"/>
      <c r="W5" s="1265" t="s">
        <v>2397</v>
      </c>
      <c r="X5" s="1266"/>
      <c r="Y5" s="1266"/>
      <c r="Z5" s="1266"/>
      <c r="AA5" s="545"/>
      <c r="AB5" s="1265" t="s">
        <v>2398</v>
      </c>
      <c r="AC5" s="1266"/>
      <c r="AD5" s="1266"/>
      <c r="AE5" s="1267"/>
    </row>
    <row r="6" spans="1:31" ht="82.2" customHeight="1">
      <c r="B6" s="1256"/>
      <c r="C6" s="1256"/>
      <c r="D6" s="1259"/>
      <c r="E6" s="1259"/>
      <c r="F6" s="1259"/>
      <c r="G6" s="1259"/>
      <c r="H6" s="1259"/>
      <c r="I6" s="1259"/>
      <c r="J6" s="1259"/>
      <c r="K6" s="1259"/>
      <c r="L6" s="1262"/>
      <c r="M6" s="1262"/>
      <c r="N6" s="1262"/>
      <c r="O6" s="1270"/>
      <c r="P6" s="1270"/>
      <c r="Q6" s="1284"/>
      <c r="R6" s="1286"/>
      <c r="S6" s="1256"/>
      <c r="T6" s="546" t="s">
        <v>306</v>
      </c>
      <c r="U6" s="547" t="s">
        <v>2399</v>
      </c>
      <c r="V6" s="547" t="s">
        <v>2400</v>
      </c>
      <c r="W6" s="547" t="s">
        <v>284</v>
      </c>
      <c r="X6" s="547" t="s">
        <v>2401</v>
      </c>
      <c r="Y6" s="547" t="s">
        <v>2402</v>
      </c>
      <c r="Z6" s="547" t="s">
        <v>2403</v>
      </c>
      <c r="AA6" s="548"/>
      <c r="AB6" s="547" t="s">
        <v>284</v>
      </c>
      <c r="AC6" s="547" t="s">
        <v>2401</v>
      </c>
      <c r="AD6" s="547" t="s">
        <v>2403</v>
      </c>
      <c r="AE6" s="547" t="s">
        <v>2404</v>
      </c>
    </row>
    <row r="7" spans="1:31" ht="25.2" customHeight="1">
      <c r="A7" t="s">
        <v>2405</v>
      </c>
      <c r="B7" s="549" t="str">
        <f>IF(L7="", "", IF(基本情報入力シート!$M$37="", "",基本情報入力シート!$M$37))</f>
        <v/>
      </c>
      <c r="C7" s="550" t="str" cm="1">
        <f t="array" ref="C7">IFERROR(IF( ISBLANK(_xlfn._xlws.FILTER('別紙様式3-2（４・５月）'!A:AC, '別紙様式3-2（４・５月）'!J:J="長野県")),"",_xlfn._xlws.FILTER('別紙様式3-2（４・５月）'!A:AC, '別紙様式3-2（４・５月）'!J:J="長野県")), "該当するデータがありません")</f>
        <v>該当するデータがありません</v>
      </c>
      <c r="D7" s="551"/>
      <c r="Z7" s="552"/>
      <c r="AA7" s="553"/>
    </row>
    <row r="8" spans="1:31">
      <c r="B8" s="549" t="str">
        <f>IF(L8="", "", IF(基本情報入力シート!$M$37="", "",基本情報入力シート!$M$37))</f>
        <v/>
      </c>
      <c r="C8" s="554"/>
      <c r="D8" s="551"/>
      <c r="Z8" s="552"/>
      <c r="AA8" s="553"/>
    </row>
    <row r="9" spans="1:31">
      <c r="B9" s="549" t="str">
        <f>IF(L9="", "", IF(基本情報入力シート!$M$37="", "",基本情報入力シート!$M$37))</f>
        <v/>
      </c>
      <c r="C9" s="554"/>
      <c r="D9" s="551"/>
      <c r="Z9" s="552"/>
      <c r="AA9" s="553"/>
    </row>
    <row r="10" spans="1:31">
      <c r="B10" s="549" t="str">
        <f>IF(L10="", "", IF(基本情報入力シート!$M$37="", "",基本情報入力シート!$M$37))</f>
        <v/>
      </c>
      <c r="C10" s="554"/>
      <c r="D10" s="551"/>
      <c r="Z10" s="552"/>
      <c r="AA10" s="553"/>
    </row>
    <row r="11" spans="1:31">
      <c r="B11" s="549" t="str">
        <f>IF(L11="", "", IF(基本情報入力シート!$M$37="", "",基本情報入力シート!$M$37))</f>
        <v/>
      </c>
      <c r="C11" s="554"/>
      <c r="D11" s="551"/>
      <c r="Z11" s="552"/>
      <c r="AA11" s="553"/>
    </row>
    <row r="12" spans="1:31">
      <c r="B12" s="549" t="str">
        <f>IF(L12="", "", IF(基本情報入力シート!$M$37="", "",基本情報入力シート!$M$37))</f>
        <v/>
      </c>
      <c r="C12" s="554"/>
      <c r="D12" s="551"/>
      <c r="Z12" s="552"/>
      <c r="AA12" s="553"/>
    </row>
    <row r="13" spans="1:31">
      <c r="B13" s="549" t="str">
        <f>IF(L13="", "", IF(基本情報入力シート!$M$37="", "",基本情報入力シート!$M$37))</f>
        <v/>
      </c>
      <c r="C13" s="554"/>
      <c r="D13" s="551"/>
      <c r="Z13" s="552"/>
      <c r="AA13" s="553"/>
    </row>
    <row r="14" spans="1:31">
      <c r="B14" s="549" t="str">
        <f>IF(L14="", "", IF(基本情報入力シート!$M$37="", "",基本情報入力シート!$M$37))</f>
        <v/>
      </c>
      <c r="C14" s="554"/>
      <c r="D14" s="551"/>
      <c r="Z14" s="552"/>
      <c r="AA14" s="553"/>
    </row>
    <row r="15" spans="1:31">
      <c r="B15" s="549" t="str">
        <f>IF(L15="", "", IF(基本情報入力シート!$M$37="", "",基本情報入力シート!$M$37))</f>
        <v/>
      </c>
      <c r="C15" s="554"/>
      <c r="D15" s="551"/>
      <c r="Z15" s="552"/>
      <c r="AA15" s="553"/>
    </row>
    <row r="16" spans="1:31">
      <c r="B16" s="549" t="str">
        <f>IF(L16="", "", IF(基本情報入力シート!$M$37="", "",基本情報入力シート!$M$37))</f>
        <v/>
      </c>
      <c r="C16" s="554"/>
      <c r="D16" s="551"/>
      <c r="Z16" s="552"/>
      <c r="AA16" s="553"/>
    </row>
    <row r="17" spans="2:27">
      <c r="B17" s="549" t="str">
        <f>IF(L17="", "", IF(基本情報入力シート!$M$37="", "",基本情報入力シート!$M$37))</f>
        <v/>
      </c>
      <c r="C17" s="554"/>
      <c r="D17" s="551"/>
      <c r="Z17" s="552"/>
      <c r="AA17" s="553"/>
    </row>
    <row r="18" spans="2:27">
      <c r="B18" s="549" t="str">
        <f>IF(L18="", "", IF(基本情報入力シート!$M$37="", "",基本情報入力シート!$M$37))</f>
        <v/>
      </c>
      <c r="C18" s="554"/>
      <c r="D18" s="551"/>
      <c r="Z18" s="552"/>
      <c r="AA18" s="553"/>
    </row>
    <row r="19" spans="2:27">
      <c r="B19" s="549" t="str">
        <f>IF(L19="", "", IF(基本情報入力シート!$M$37="", "",基本情報入力シート!$M$37))</f>
        <v/>
      </c>
      <c r="C19" s="554"/>
      <c r="D19" s="551"/>
      <c r="Z19" s="552"/>
      <c r="AA19" s="553"/>
    </row>
    <row r="20" spans="2:27">
      <c r="B20" s="549" t="str">
        <f>IF(L20="", "", IF(基本情報入力シート!$M$37="", "",基本情報入力シート!$M$37))</f>
        <v/>
      </c>
      <c r="C20" s="554"/>
      <c r="D20" s="551"/>
      <c r="Z20" s="552"/>
      <c r="AA20" s="553"/>
    </row>
    <row r="21" spans="2:27">
      <c r="B21" s="549" t="str">
        <f>IF(L21="", "", IF(基本情報入力シート!$M$37="", "",基本情報入力シート!$M$37))</f>
        <v/>
      </c>
      <c r="C21" s="554"/>
      <c r="D21" s="551"/>
      <c r="Z21" s="552"/>
      <c r="AA21" s="553"/>
    </row>
    <row r="22" spans="2:27">
      <c r="B22" s="549" t="str">
        <f>IF(L22="", "", IF(基本情報入力シート!$M$37="", "",基本情報入力シート!$M$37))</f>
        <v/>
      </c>
      <c r="C22" s="554"/>
      <c r="D22" s="551"/>
      <c r="Z22" s="552"/>
      <c r="AA22" s="553"/>
    </row>
    <row r="23" spans="2:27">
      <c r="B23" s="549" t="str">
        <f>IF(L23="", "", IF(基本情報入力シート!$M$37="", "",基本情報入力シート!$M$37))</f>
        <v/>
      </c>
      <c r="C23" s="554"/>
      <c r="D23" s="551"/>
      <c r="Z23" s="552"/>
      <c r="AA23" s="553"/>
    </row>
    <row r="24" spans="2:27">
      <c r="B24" s="549" t="str">
        <f>IF(L24="", "", IF(基本情報入力シート!$M$37="", "",基本情報入力シート!$M$37))</f>
        <v/>
      </c>
      <c r="C24" s="554"/>
      <c r="D24" s="551"/>
      <c r="Z24" s="552"/>
      <c r="AA24" s="553"/>
    </row>
    <row r="25" spans="2:27">
      <c r="B25" s="549" t="str">
        <f>IF(L25="", "", IF(基本情報入力シート!$M$37="", "",基本情報入力シート!$M$37))</f>
        <v/>
      </c>
      <c r="C25" s="554"/>
      <c r="D25" s="551"/>
      <c r="Z25" s="552"/>
      <c r="AA25" s="553"/>
    </row>
    <row r="26" spans="2:27">
      <c r="B26" s="549" t="str">
        <f>IF(L26="", "", IF(基本情報入力シート!$M$37="", "",基本情報入力シート!$M$37))</f>
        <v/>
      </c>
      <c r="C26" s="554"/>
      <c r="D26" s="551"/>
      <c r="Z26" s="552"/>
      <c r="AA26" s="553"/>
    </row>
    <row r="27" spans="2:27">
      <c r="B27" s="549" t="str">
        <f>IF(L27="", "", IF(基本情報入力シート!$M$37="", "",基本情報入力シート!$M$37))</f>
        <v/>
      </c>
      <c r="C27" s="554"/>
      <c r="D27" s="551"/>
      <c r="Z27" s="552"/>
      <c r="AA27" s="553"/>
    </row>
    <row r="28" spans="2:27">
      <c r="B28" s="549" t="str">
        <f>IF(L28="", "", IF(基本情報入力シート!$M$37="", "",基本情報入力シート!$M$37))</f>
        <v/>
      </c>
      <c r="C28" s="554"/>
      <c r="D28" s="551"/>
      <c r="Z28" s="552"/>
      <c r="AA28" s="553"/>
    </row>
    <row r="29" spans="2:27">
      <c r="B29" s="549" t="str">
        <f>IF(L29="", "", IF(基本情報入力シート!$M$37="", "",基本情報入力シート!$M$37))</f>
        <v/>
      </c>
      <c r="C29" s="554"/>
      <c r="D29" s="551"/>
      <c r="Z29" s="552"/>
      <c r="AA29" s="553"/>
    </row>
    <row r="30" spans="2:27">
      <c r="B30" s="549" t="str">
        <f>IF(L30="", "", IF(基本情報入力シート!$M$37="", "",基本情報入力シート!$M$37))</f>
        <v/>
      </c>
      <c r="C30" s="554"/>
      <c r="D30" s="551"/>
      <c r="Z30" s="552"/>
      <c r="AA30" s="553"/>
    </row>
    <row r="31" spans="2:27">
      <c r="B31" s="549" t="str">
        <f>IF(L31="", "", IF(基本情報入力シート!$M$37="", "",基本情報入力シート!$M$37))</f>
        <v/>
      </c>
      <c r="C31" s="554"/>
      <c r="D31" s="551"/>
      <c r="Z31" s="552"/>
      <c r="AA31" s="553"/>
    </row>
    <row r="32" spans="2:27">
      <c r="B32" s="549" t="str">
        <f>IF(L32="", "", IF(基本情報入力シート!$M$37="", "",基本情報入力シート!$M$37))</f>
        <v/>
      </c>
      <c r="C32" s="554"/>
      <c r="D32" s="551"/>
      <c r="Z32" s="552"/>
      <c r="AA32" s="553"/>
    </row>
    <row r="33" spans="2:27">
      <c r="B33" s="549" t="str">
        <f>IF(L33="", "", IF(基本情報入力シート!$M$37="", "",基本情報入力シート!$M$37))</f>
        <v/>
      </c>
      <c r="C33" s="554"/>
      <c r="D33" s="551"/>
      <c r="Z33" s="552"/>
      <c r="AA33" s="553"/>
    </row>
    <row r="34" spans="2:27">
      <c r="B34" s="549" t="str">
        <f>IF(L34="", "", IF(基本情報入力シート!$M$37="", "",基本情報入力シート!$M$37))</f>
        <v/>
      </c>
      <c r="C34" s="554"/>
      <c r="D34" s="551"/>
      <c r="Z34" s="552"/>
      <c r="AA34" s="553"/>
    </row>
    <row r="35" spans="2:27">
      <c r="B35" s="549" t="str">
        <f>IF(L35="", "", IF(基本情報入力シート!$M$37="", "",基本情報入力シート!$M$37))</f>
        <v/>
      </c>
      <c r="C35" s="554"/>
      <c r="D35" s="551"/>
      <c r="Z35" s="552"/>
      <c r="AA35" s="553"/>
    </row>
    <row r="36" spans="2:27">
      <c r="B36" s="549" t="str">
        <f>IF(L36="", "", IF(基本情報入力シート!$M$37="", "",基本情報入力シート!$M$37))</f>
        <v/>
      </c>
      <c r="C36" s="554"/>
      <c r="D36" s="551"/>
      <c r="Z36" s="552"/>
      <c r="AA36" s="553"/>
    </row>
    <row r="37" spans="2:27">
      <c r="B37" s="549" t="str">
        <f>IF(L37="", "", IF(基本情報入力シート!$M$37="", "",基本情報入力シート!$M$37))</f>
        <v/>
      </c>
      <c r="C37" s="554"/>
      <c r="D37" s="551"/>
      <c r="Z37" s="552"/>
      <c r="AA37" s="553"/>
    </row>
    <row r="38" spans="2:27">
      <c r="B38" s="549" t="str">
        <f>IF(L38="", "", IF(基本情報入力シート!$M$37="", "",基本情報入力シート!$M$37))</f>
        <v/>
      </c>
      <c r="C38" s="554"/>
      <c r="D38" s="551"/>
      <c r="Z38" s="552"/>
      <c r="AA38" s="553"/>
    </row>
    <row r="39" spans="2:27">
      <c r="B39" s="549" t="str">
        <f>IF(L39="", "", IF(基本情報入力シート!$M$37="", "",基本情報入力シート!$M$37))</f>
        <v/>
      </c>
      <c r="C39" s="554"/>
      <c r="D39" s="551"/>
      <c r="Z39" s="552"/>
      <c r="AA39" s="553"/>
    </row>
    <row r="40" spans="2:27">
      <c r="B40" s="549" t="str">
        <f>IF(L40="", "", IF(基本情報入力シート!$M$37="", "",基本情報入力シート!$M$37))</f>
        <v/>
      </c>
      <c r="C40" s="554"/>
      <c r="D40" s="551"/>
      <c r="Z40" s="552"/>
      <c r="AA40" s="553"/>
    </row>
    <row r="41" spans="2:27">
      <c r="B41" s="549" t="str">
        <f>IF(L41="", "", IF(基本情報入力シート!$M$37="", "",基本情報入力シート!$M$37))</f>
        <v/>
      </c>
      <c r="C41" s="554"/>
      <c r="D41" s="551"/>
      <c r="Z41" s="552"/>
      <c r="AA41" s="553"/>
    </row>
    <row r="42" spans="2:27">
      <c r="B42" s="549" t="str">
        <f>IF(L42="", "", IF(基本情報入力シート!$M$37="", "",基本情報入力シート!$M$37))</f>
        <v/>
      </c>
      <c r="C42" s="554"/>
      <c r="D42" s="551"/>
      <c r="Z42" s="552"/>
      <c r="AA42" s="553"/>
    </row>
    <row r="43" spans="2:27">
      <c r="B43" s="549" t="str">
        <f>IF(L43="", "", IF(基本情報入力シート!$M$37="", "",基本情報入力シート!$M$37))</f>
        <v/>
      </c>
      <c r="C43" s="554"/>
      <c r="D43" s="551"/>
      <c r="Z43" s="552"/>
      <c r="AA43" s="553"/>
    </row>
    <row r="44" spans="2:27">
      <c r="B44" s="549" t="str">
        <f>IF(L44="", "", IF(基本情報入力シート!$M$37="", "",基本情報入力シート!$M$37))</f>
        <v/>
      </c>
      <c r="C44" s="554"/>
      <c r="D44" s="551"/>
      <c r="Z44" s="552"/>
      <c r="AA44" s="553"/>
    </row>
    <row r="45" spans="2:27">
      <c r="B45" s="549" t="str">
        <f>IF(L45="", "", IF(基本情報入力シート!$M$37="", "",基本情報入力シート!$M$37))</f>
        <v/>
      </c>
      <c r="C45" s="554"/>
      <c r="D45" s="551"/>
      <c r="Z45" s="552"/>
      <c r="AA45" s="553"/>
    </row>
    <row r="46" spans="2:27">
      <c r="B46" s="549" t="str">
        <f>IF(L46="", "", IF(基本情報入力シート!$M$37="", "",基本情報入力シート!$M$37))</f>
        <v/>
      </c>
      <c r="C46" s="554"/>
      <c r="D46" s="551"/>
      <c r="Z46" s="552"/>
      <c r="AA46" s="553"/>
    </row>
    <row r="47" spans="2:27">
      <c r="B47" s="549" t="str">
        <f>IF(L47="", "", IF(基本情報入力シート!$M$37="", "",基本情報入力シート!$M$37))</f>
        <v/>
      </c>
      <c r="C47" s="554"/>
      <c r="D47" s="551"/>
      <c r="Z47" s="552"/>
      <c r="AA47" s="553"/>
    </row>
    <row r="48" spans="2:27">
      <c r="B48" s="549" t="str">
        <f>IF(L48="", "", IF(基本情報入力シート!$M$37="", "",基本情報入力シート!$M$37))</f>
        <v/>
      </c>
      <c r="C48" s="554"/>
      <c r="D48" s="551"/>
      <c r="Z48" s="552"/>
      <c r="AA48" s="553"/>
    </row>
    <row r="49" spans="2:27">
      <c r="B49" s="549" t="str">
        <f>IF(L49="", "", IF(基本情報入力シート!$M$37="", "",基本情報入力シート!$M$37))</f>
        <v/>
      </c>
      <c r="C49" s="554"/>
      <c r="D49" s="551"/>
      <c r="Z49" s="552"/>
      <c r="AA49" s="553"/>
    </row>
    <row r="50" spans="2:27">
      <c r="B50" s="549" t="str">
        <f>IF(L50="", "", IF(基本情報入力シート!$M$37="", "",基本情報入力シート!$M$37))</f>
        <v/>
      </c>
      <c r="C50" s="554"/>
      <c r="D50" s="551"/>
      <c r="Z50" s="552"/>
      <c r="AA50" s="553"/>
    </row>
    <row r="51" spans="2:27">
      <c r="B51" s="549" t="str">
        <f>IF(L51="", "", IF(基本情報入力シート!$M$37="", "",基本情報入力シート!$M$37))</f>
        <v/>
      </c>
      <c r="C51" s="554"/>
      <c r="D51" s="551"/>
      <c r="Z51" s="552"/>
      <c r="AA51" s="553"/>
    </row>
    <row r="52" spans="2:27">
      <c r="B52" s="549" t="str">
        <f>IF(L52="", "", IF(基本情報入力シート!$M$37="", "",基本情報入力シート!$M$37))</f>
        <v/>
      </c>
      <c r="C52" s="554"/>
      <c r="D52" s="551"/>
      <c r="Z52" s="552"/>
      <c r="AA52" s="553"/>
    </row>
    <row r="53" spans="2:27">
      <c r="B53" s="549" t="str">
        <f>IF(L53="", "", IF(基本情報入力シート!$M$37="", "",基本情報入力シート!$M$37))</f>
        <v/>
      </c>
      <c r="C53" s="554"/>
      <c r="D53" s="551"/>
      <c r="Z53" s="552"/>
      <c r="AA53" s="553"/>
    </row>
    <row r="54" spans="2:27">
      <c r="B54" s="549" t="str">
        <f>IF(L54="", "", IF(基本情報入力シート!$M$37="", "",基本情報入力シート!$M$37))</f>
        <v/>
      </c>
      <c r="C54" s="554"/>
      <c r="D54" s="551"/>
      <c r="Z54" s="552"/>
      <c r="AA54" s="553"/>
    </row>
    <row r="55" spans="2:27">
      <c r="B55" s="549" t="str">
        <f>IF(L55="", "", IF(基本情報入力シート!$M$37="", "",基本情報入力シート!$M$37))</f>
        <v/>
      </c>
      <c r="C55" s="554"/>
      <c r="D55" s="551"/>
      <c r="Z55" s="552"/>
      <c r="AA55" s="553"/>
    </row>
    <row r="56" spans="2:27">
      <c r="B56" s="549" t="str">
        <f>IF(L56="", "", IF(基本情報入力シート!$M$37="", "",基本情報入力シート!$M$37))</f>
        <v/>
      </c>
      <c r="C56" s="554"/>
      <c r="D56" s="551"/>
      <c r="Z56" s="552"/>
      <c r="AA56" s="553"/>
    </row>
    <row r="57" spans="2:27">
      <c r="B57" s="549" t="str">
        <f>IF(L57="", "", IF(基本情報入力シート!$M$37="", "",基本情報入力シート!$M$37))</f>
        <v/>
      </c>
      <c r="C57" s="554"/>
      <c r="D57" s="551"/>
      <c r="Z57" s="552"/>
      <c r="AA57" s="553"/>
    </row>
    <row r="58" spans="2:27">
      <c r="B58" s="549" t="str">
        <f>IF(L58="", "", IF(基本情報入力シート!$M$37="", "",基本情報入力シート!$M$37))</f>
        <v/>
      </c>
      <c r="C58" s="554"/>
      <c r="D58" s="551"/>
      <c r="Z58" s="552"/>
      <c r="AA58" s="553"/>
    </row>
    <row r="59" spans="2:27">
      <c r="B59" s="549" t="str">
        <f>IF(L59="", "", IF(基本情報入力シート!$M$37="", "",基本情報入力シート!$M$37))</f>
        <v/>
      </c>
      <c r="C59" s="554"/>
      <c r="D59" s="551"/>
      <c r="Z59" s="552"/>
      <c r="AA59" s="553"/>
    </row>
    <row r="60" spans="2:27">
      <c r="B60" s="549" t="str">
        <f>IF(L60="", "", IF(基本情報入力シート!$M$37="", "",基本情報入力シート!$M$37))</f>
        <v/>
      </c>
      <c r="C60" s="554"/>
      <c r="D60" s="551"/>
      <c r="Z60" s="552"/>
      <c r="AA60" s="553"/>
    </row>
    <row r="61" spans="2:27">
      <c r="B61" s="549" t="str">
        <f>IF(L61="", "", IF(基本情報入力シート!$M$37="", "",基本情報入力シート!$M$37))</f>
        <v/>
      </c>
      <c r="C61" s="554"/>
      <c r="D61" s="551"/>
      <c r="Z61" s="552"/>
      <c r="AA61" s="553"/>
    </row>
    <row r="62" spans="2:27">
      <c r="B62" s="549" t="str">
        <f>IF(L62="", "", IF(基本情報入力シート!$M$37="", "",基本情報入力シート!$M$37))</f>
        <v/>
      </c>
      <c r="C62" s="554"/>
      <c r="D62" s="551"/>
      <c r="Z62" s="552"/>
      <c r="AA62" s="553"/>
    </row>
    <row r="63" spans="2:27">
      <c r="B63" s="549" t="str">
        <f>IF(L63="", "", IF(基本情報入力シート!$M$37="", "",基本情報入力シート!$M$37))</f>
        <v/>
      </c>
      <c r="C63" s="554"/>
      <c r="D63" s="551"/>
      <c r="Z63" s="552"/>
      <c r="AA63" s="553"/>
    </row>
    <row r="64" spans="2:27">
      <c r="B64" s="549" t="str">
        <f>IF(L64="", "", IF(基本情報入力シート!$M$37="", "",基本情報入力シート!$M$37))</f>
        <v/>
      </c>
      <c r="C64" s="554"/>
      <c r="D64" s="551"/>
      <c r="Z64" s="552"/>
      <c r="AA64" s="553"/>
    </row>
    <row r="65" spans="2:27">
      <c r="B65" s="549" t="str">
        <f>IF(L65="", "", IF(基本情報入力シート!$M$37="", "",基本情報入力シート!$M$37))</f>
        <v/>
      </c>
      <c r="C65" s="554"/>
      <c r="D65" s="551"/>
      <c r="Z65" s="552"/>
      <c r="AA65" s="553"/>
    </row>
    <row r="66" spans="2:27">
      <c r="B66" s="549" t="str">
        <f>IF(L66="", "", IF(基本情報入力シート!$M$37="", "",基本情報入力シート!$M$37))</f>
        <v/>
      </c>
      <c r="C66" s="554"/>
      <c r="D66" s="551"/>
      <c r="Z66" s="552"/>
      <c r="AA66" s="553"/>
    </row>
    <row r="67" spans="2:27">
      <c r="B67" s="549" t="str">
        <f>IF(L67="", "", IF(基本情報入力シート!$M$37="", "",基本情報入力シート!$M$37))</f>
        <v/>
      </c>
      <c r="C67" s="554"/>
      <c r="D67" s="551"/>
      <c r="Z67" s="552"/>
      <c r="AA67" s="553"/>
    </row>
    <row r="68" spans="2:27">
      <c r="B68" s="549" t="str">
        <f>IF(L68="", "", IF(基本情報入力シート!$M$37="", "",基本情報入力シート!$M$37))</f>
        <v/>
      </c>
      <c r="C68" s="554"/>
      <c r="D68" s="551"/>
      <c r="Z68" s="552"/>
      <c r="AA68" s="553"/>
    </row>
    <row r="69" spans="2:27">
      <c r="B69" s="549" t="str">
        <f>IF(L69="", "", IF(基本情報入力シート!$M$37="", "",基本情報入力シート!$M$37))</f>
        <v/>
      </c>
      <c r="C69" s="554"/>
      <c r="D69" s="551"/>
      <c r="Z69" s="552"/>
      <c r="AA69" s="553"/>
    </row>
    <row r="70" spans="2:27">
      <c r="B70" s="549" t="str">
        <f>IF(L70="", "", IF(基本情報入力シート!$M$37="", "",基本情報入力シート!$M$37))</f>
        <v/>
      </c>
      <c r="C70" s="554"/>
      <c r="D70" s="551"/>
      <c r="Z70" s="552"/>
      <c r="AA70" s="553"/>
    </row>
    <row r="71" spans="2:27">
      <c r="B71" s="549" t="str">
        <f>IF(L71="", "", IF(基本情報入力シート!$M$37="", "",基本情報入力シート!$M$37))</f>
        <v/>
      </c>
      <c r="C71" s="554"/>
      <c r="D71" s="551"/>
      <c r="Z71" s="552"/>
      <c r="AA71" s="553"/>
    </row>
    <row r="72" spans="2:27">
      <c r="B72" s="549" t="str">
        <f>IF(L72="", "", IF(基本情報入力シート!$M$37="", "",基本情報入力シート!$M$37))</f>
        <v/>
      </c>
      <c r="C72" s="554"/>
      <c r="D72" s="551"/>
      <c r="Z72" s="552"/>
      <c r="AA72" s="553"/>
    </row>
    <row r="73" spans="2:27">
      <c r="B73" s="549" t="str">
        <f>IF(L73="", "", IF(基本情報入力シート!$M$37="", "",基本情報入力シート!$M$37))</f>
        <v/>
      </c>
      <c r="C73" s="554"/>
      <c r="D73" s="551"/>
      <c r="Z73" s="552"/>
      <c r="AA73" s="553"/>
    </row>
    <row r="74" spans="2:27">
      <c r="B74" s="549" t="str">
        <f>IF(L74="", "", IF(基本情報入力シート!$M$37="", "",基本情報入力シート!$M$37))</f>
        <v/>
      </c>
      <c r="C74" s="554"/>
      <c r="D74" s="551"/>
      <c r="Z74" s="552"/>
      <c r="AA74" s="553"/>
    </row>
    <row r="75" spans="2:27">
      <c r="B75" s="549" t="str">
        <f>IF(L75="", "", IF(基本情報入力シート!$M$37="", "",基本情報入力シート!$M$37))</f>
        <v/>
      </c>
      <c r="C75" s="554"/>
      <c r="D75" s="551"/>
      <c r="Z75" s="552"/>
      <c r="AA75" s="553"/>
    </row>
    <row r="76" spans="2:27">
      <c r="B76" s="549" t="str">
        <f>IF(L76="", "", IF(基本情報入力シート!$M$37="", "",基本情報入力シート!$M$37))</f>
        <v/>
      </c>
      <c r="C76" s="554"/>
      <c r="D76" s="551"/>
      <c r="Z76" s="552"/>
      <c r="AA76" s="553"/>
    </row>
    <row r="77" spans="2:27">
      <c r="B77" s="549" t="str">
        <f>IF(L77="", "", IF(基本情報入力シート!$M$37="", "",基本情報入力シート!$M$37))</f>
        <v/>
      </c>
      <c r="C77" s="554"/>
      <c r="D77" s="551"/>
      <c r="Z77" s="552"/>
      <c r="AA77" s="553"/>
    </row>
    <row r="78" spans="2:27">
      <c r="B78" s="549" t="str">
        <f>IF(L78="", "", IF(基本情報入力シート!$M$37="", "",基本情報入力シート!$M$37))</f>
        <v/>
      </c>
      <c r="C78" s="554"/>
      <c r="D78" s="551"/>
      <c r="Z78" s="552"/>
      <c r="AA78" s="553"/>
    </row>
    <row r="79" spans="2:27">
      <c r="B79" s="549" t="str">
        <f>IF(L79="", "", IF(基本情報入力シート!$M$37="", "",基本情報入力シート!$M$37))</f>
        <v/>
      </c>
      <c r="C79" s="554"/>
      <c r="D79" s="551"/>
      <c r="Z79" s="552"/>
      <c r="AA79" s="553"/>
    </row>
    <row r="80" spans="2:27">
      <c r="B80" s="549" t="str">
        <f>IF(L80="", "", IF(基本情報入力シート!$M$37="", "",基本情報入力シート!$M$37))</f>
        <v/>
      </c>
      <c r="C80" s="554"/>
      <c r="D80" s="551"/>
      <c r="Z80" s="552"/>
      <c r="AA80" s="553"/>
    </row>
    <row r="81" spans="2:27">
      <c r="B81" s="549" t="str">
        <f>IF(L81="", "", IF(基本情報入力シート!$M$37="", "",基本情報入力シート!$M$37))</f>
        <v/>
      </c>
      <c r="C81" s="554"/>
      <c r="D81" s="551"/>
      <c r="Z81" s="552"/>
      <c r="AA81" s="553"/>
    </row>
    <row r="82" spans="2:27">
      <c r="B82" s="549" t="str">
        <f>IF(L82="", "", IF(基本情報入力シート!$M$37="", "",基本情報入力シート!$M$37))</f>
        <v/>
      </c>
      <c r="C82" s="554"/>
      <c r="D82" s="551"/>
      <c r="Z82" s="552"/>
      <c r="AA82" s="553"/>
    </row>
    <row r="83" spans="2:27">
      <c r="B83" s="549" t="str">
        <f>IF(L83="", "", IF(基本情報入力シート!$M$37="", "",基本情報入力シート!$M$37))</f>
        <v/>
      </c>
      <c r="C83" s="554"/>
      <c r="D83" s="551"/>
      <c r="Z83" s="552"/>
      <c r="AA83" s="553"/>
    </row>
    <row r="84" spans="2:27">
      <c r="B84" s="549" t="str">
        <f>IF(L84="", "", IF(基本情報入力シート!$M$37="", "",基本情報入力シート!$M$37))</f>
        <v/>
      </c>
      <c r="C84" s="554"/>
      <c r="D84" s="551"/>
      <c r="Z84" s="552"/>
      <c r="AA84" s="553"/>
    </row>
    <row r="85" spans="2:27">
      <c r="B85" s="549" t="str">
        <f>IF(L85="", "", IF(基本情報入力シート!$M$37="", "",基本情報入力シート!$M$37))</f>
        <v/>
      </c>
      <c r="C85" s="554"/>
      <c r="D85" s="551"/>
      <c r="Z85" s="552"/>
      <c r="AA85" s="553"/>
    </row>
    <row r="86" spans="2:27">
      <c r="B86" s="549" t="str">
        <f>IF(L86="", "", IF(基本情報入力シート!$M$37="", "",基本情報入力シート!$M$37))</f>
        <v/>
      </c>
      <c r="C86" s="554"/>
      <c r="D86" s="551"/>
      <c r="Z86" s="552"/>
      <c r="AA86" s="553"/>
    </row>
    <row r="87" spans="2:27">
      <c r="B87" s="549" t="str">
        <f>IF(L87="", "", IF(基本情報入力シート!$M$37="", "",基本情報入力シート!$M$37))</f>
        <v/>
      </c>
      <c r="C87" s="554"/>
      <c r="D87" s="551"/>
      <c r="Z87" s="552"/>
      <c r="AA87" s="553"/>
    </row>
    <row r="88" spans="2:27">
      <c r="B88" s="549" t="str">
        <f>IF(L88="", "", IF(基本情報入力シート!$M$37="", "",基本情報入力シート!$M$37))</f>
        <v/>
      </c>
      <c r="C88" s="554"/>
      <c r="D88" s="551"/>
      <c r="Z88" s="552"/>
      <c r="AA88" s="553"/>
    </row>
    <row r="89" spans="2:27">
      <c r="B89" s="549" t="str">
        <f>IF(L89="", "", IF(基本情報入力シート!$M$37="", "",基本情報入力シート!$M$37))</f>
        <v/>
      </c>
      <c r="C89" s="554"/>
      <c r="D89" s="551"/>
      <c r="Z89" s="552"/>
      <c r="AA89" s="553"/>
    </row>
    <row r="90" spans="2:27">
      <c r="B90" s="549" t="str">
        <f>IF(L90="", "", IF(基本情報入力シート!$M$37="", "",基本情報入力シート!$M$37))</f>
        <v/>
      </c>
      <c r="C90" s="554"/>
      <c r="D90" s="551"/>
      <c r="Z90" s="552"/>
      <c r="AA90" s="553"/>
    </row>
    <row r="91" spans="2:27">
      <c r="B91" s="549" t="str">
        <f>IF(L91="", "", IF(基本情報入力シート!$M$37="", "",基本情報入力シート!$M$37))</f>
        <v/>
      </c>
      <c r="C91" s="554"/>
      <c r="D91" s="551"/>
      <c r="Z91" s="552"/>
      <c r="AA91" s="553"/>
    </row>
    <row r="92" spans="2:27">
      <c r="B92" s="549" t="str">
        <f>IF(L92="", "", IF(基本情報入力シート!$M$37="", "",基本情報入力シート!$M$37))</f>
        <v/>
      </c>
      <c r="C92" s="554"/>
      <c r="D92" s="551"/>
      <c r="Z92" s="552"/>
      <c r="AA92" s="553"/>
    </row>
    <row r="93" spans="2:27">
      <c r="B93" s="549" t="str">
        <f>IF(L93="", "", IF(基本情報入力シート!$M$37="", "",基本情報入力シート!$M$37))</f>
        <v/>
      </c>
      <c r="C93" s="554"/>
      <c r="D93" s="551"/>
      <c r="Z93" s="552"/>
      <c r="AA93" s="553"/>
    </row>
    <row r="94" spans="2:27">
      <c r="B94" s="549" t="str">
        <f>IF(L94="", "", IF(基本情報入力シート!$M$37="", "",基本情報入力シート!$M$37))</f>
        <v/>
      </c>
      <c r="C94" s="554"/>
      <c r="D94" s="551"/>
      <c r="Z94" s="552"/>
      <c r="AA94" s="553"/>
    </row>
    <row r="95" spans="2:27">
      <c r="B95" s="549" t="str">
        <f>IF(L95="", "", IF(基本情報入力シート!$M$37="", "",基本情報入力シート!$M$37))</f>
        <v/>
      </c>
      <c r="C95" s="554"/>
      <c r="D95" s="551"/>
      <c r="Z95" s="552"/>
      <c r="AA95" s="553"/>
    </row>
    <row r="96" spans="2:27">
      <c r="B96" s="549" t="str">
        <f>IF(L96="", "", IF(基本情報入力シート!$M$37="", "",基本情報入力シート!$M$37))</f>
        <v/>
      </c>
      <c r="C96" s="554"/>
      <c r="D96" s="551"/>
      <c r="Z96" s="552"/>
      <c r="AA96" s="553"/>
    </row>
    <row r="97" spans="2:27">
      <c r="B97" s="549" t="str">
        <f>IF(L97="", "", IF(基本情報入力シート!$M$37="", "",基本情報入力シート!$M$37))</f>
        <v/>
      </c>
      <c r="C97" s="554"/>
      <c r="D97" s="551"/>
      <c r="Z97" s="552"/>
      <c r="AA97" s="553"/>
    </row>
    <row r="98" spans="2:27">
      <c r="B98" s="549" t="str">
        <f>IF(L98="", "", IF(基本情報入力シート!$M$37="", "",基本情報入力シート!$M$37))</f>
        <v/>
      </c>
      <c r="C98" s="554"/>
      <c r="D98" s="551"/>
      <c r="Z98" s="552"/>
      <c r="AA98" s="553"/>
    </row>
    <row r="99" spans="2:27">
      <c r="B99" s="549" t="str">
        <f>IF(L99="", "", IF(基本情報入力シート!$M$37="", "",基本情報入力シート!$M$37))</f>
        <v/>
      </c>
      <c r="C99" s="554"/>
      <c r="D99" s="551"/>
      <c r="Z99" s="552"/>
      <c r="AA99" s="553"/>
    </row>
    <row r="100" spans="2:27">
      <c r="B100" s="549" t="str">
        <f>IF(L100="", "", IF(基本情報入力シート!$M$37="", "",基本情報入力シート!$M$37))</f>
        <v/>
      </c>
      <c r="C100" s="554"/>
      <c r="D100" s="551"/>
      <c r="Z100" s="552"/>
      <c r="AA100" s="553"/>
    </row>
    <row r="101" spans="2:27">
      <c r="B101" s="549" t="str">
        <f>IF(L101="", "", IF(基本情報入力シート!$M$37="", "",基本情報入力シート!$M$37))</f>
        <v/>
      </c>
      <c r="C101" s="554"/>
      <c r="D101" s="551"/>
      <c r="Z101" s="552"/>
      <c r="AA101" s="553"/>
    </row>
    <row r="102" spans="2:27">
      <c r="B102" s="549" t="str">
        <f>IF(L102="", "", IF(基本情報入力シート!$M$37="", "",基本情報入力シート!$M$37))</f>
        <v/>
      </c>
      <c r="C102" s="554"/>
      <c r="D102" s="551"/>
      <c r="Z102" s="552"/>
      <c r="AA102" s="553"/>
    </row>
    <row r="103" spans="2:27">
      <c r="B103" s="549" t="str">
        <f>IF(L103="", "", IF(基本情報入力シート!$M$37="", "",基本情報入力シート!$M$37))</f>
        <v/>
      </c>
      <c r="C103" s="554"/>
      <c r="D103" s="551"/>
      <c r="Z103" s="552"/>
      <c r="AA103" s="553"/>
    </row>
    <row r="104" spans="2:27">
      <c r="B104" s="549" t="str">
        <f>IF(L104="", "", IF(基本情報入力シート!$M$37="", "",基本情報入力シート!$M$37))</f>
        <v/>
      </c>
      <c r="C104" s="554"/>
      <c r="D104" s="551"/>
      <c r="Z104" s="552"/>
      <c r="AA104" s="553"/>
    </row>
    <row r="105" spans="2:27">
      <c r="B105" s="549" t="str">
        <f>IF(L105="", "", IF(基本情報入力シート!$M$37="", "",基本情報入力シート!$M$37))</f>
        <v/>
      </c>
      <c r="C105" s="554"/>
      <c r="D105" s="551"/>
      <c r="Z105" s="552"/>
      <c r="AA105" s="553"/>
    </row>
    <row r="106" spans="2:27">
      <c r="B106" s="549" t="str">
        <f>IF(L106="", "", IF(基本情報入力シート!$M$37="", "",基本情報入力シート!$M$37))</f>
        <v/>
      </c>
      <c r="C106" s="554"/>
      <c r="D106" s="551"/>
      <c r="Z106" s="552"/>
      <c r="AA106" s="553"/>
    </row>
    <row r="107" spans="2:27">
      <c r="B107" s="549" t="str">
        <f>IF(L107="", "", IF(基本情報入力シート!$M$37="", "",基本情報入力シート!$M$37))</f>
        <v/>
      </c>
      <c r="C107" s="554"/>
      <c r="D107" s="551"/>
      <c r="Z107" s="552"/>
      <c r="AA107" s="553"/>
    </row>
    <row r="108" spans="2:27">
      <c r="B108" s="549" t="str">
        <f>IF(L108="", "", IF(基本情報入力シート!$M$37="", "",基本情報入力シート!$M$37))</f>
        <v/>
      </c>
      <c r="C108" s="554"/>
      <c r="D108" s="551"/>
      <c r="Z108" s="552"/>
      <c r="AA108" s="553"/>
    </row>
    <row r="109" spans="2:27">
      <c r="B109" s="549" t="str">
        <f>IF(L109="", "", IF(基本情報入力シート!$M$37="", "",基本情報入力シート!$M$37))</f>
        <v/>
      </c>
      <c r="C109" s="554"/>
      <c r="D109" s="551"/>
      <c r="Z109" s="552"/>
      <c r="AA109" s="553"/>
    </row>
    <row r="110" spans="2:27">
      <c r="B110" s="549" t="str">
        <f>IF(L110="", "", IF(基本情報入力シート!$M$37="", "",基本情報入力シート!$M$37))</f>
        <v/>
      </c>
      <c r="C110" s="554"/>
      <c r="D110" s="551"/>
      <c r="Z110" s="552"/>
      <c r="AA110" s="553"/>
    </row>
    <row r="111" spans="2:27">
      <c r="B111" s="549" t="str">
        <f>IF(L111="", "", IF(基本情報入力シート!$M$37="", "",基本情報入力シート!$M$37))</f>
        <v/>
      </c>
      <c r="C111" s="554"/>
      <c r="D111" s="551"/>
      <c r="Z111" s="552"/>
      <c r="AA111" s="553"/>
    </row>
    <row r="112" spans="2:27">
      <c r="B112" s="549" t="str">
        <f>IF(L112="", "", IF(基本情報入力シート!$M$37="", "",基本情報入力シート!$M$37))</f>
        <v/>
      </c>
      <c r="C112" s="554"/>
      <c r="D112" s="551"/>
      <c r="Z112" s="552"/>
      <c r="AA112" s="553"/>
    </row>
    <row r="113" spans="2:27">
      <c r="B113" s="549" t="str">
        <f>IF(L113="", "", IF(基本情報入力シート!$M$37="", "",基本情報入力シート!$M$37))</f>
        <v/>
      </c>
      <c r="C113" s="554"/>
      <c r="D113" s="551"/>
      <c r="Z113" s="552"/>
      <c r="AA113" s="553"/>
    </row>
    <row r="114" spans="2:27">
      <c r="B114" s="549" t="str">
        <f>IF(L114="", "", IF(基本情報入力シート!$M$37="", "",基本情報入力シート!$M$37))</f>
        <v/>
      </c>
      <c r="C114" s="554"/>
      <c r="D114" s="551"/>
      <c r="Z114" s="552"/>
      <c r="AA114" s="553"/>
    </row>
    <row r="115" spans="2:27">
      <c r="B115" s="549" t="str">
        <f>IF(L115="", "", IF(基本情報入力シート!$M$37="", "",基本情報入力シート!$M$37))</f>
        <v/>
      </c>
      <c r="C115" s="554"/>
      <c r="D115" s="551"/>
      <c r="Z115" s="552"/>
      <c r="AA115" s="553"/>
    </row>
    <row r="116" spans="2:27">
      <c r="B116" s="549" t="str">
        <f>IF(L116="", "", IF(基本情報入力シート!$M$37="", "",基本情報入力シート!$M$37))</f>
        <v/>
      </c>
      <c r="C116" s="554"/>
      <c r="D116" s="551"/>
      <c r="Z116" s="552"/>
      <c r="AA116" s="553"/>
    </row>
    <row r="117" spans="2:27">
      <c r="B117" s="549" t="str">
        <f>IF(L117="", "", IF(基本情報入力シート!$M$37="", "",基本情報入力シート!$M$37))</f>
        <v/>
      </c>
      <c r="C117" s="554"/>
      <c r="D117" s="551"/>
      <c r="Z117" s="552"/>
      <c r="AA117" s="553"/>
    </row>
    <row r="118" spans="2:27">
      <c r="B118" s="549" t="str">
        <f>IF(L118="", "", IF(基本情報入力シート!$M$37="", "",基本情報入力シート!$M$37))</f>
        <v/>
      </c>
      <c r="C118" s="554"/>
      <c r="D118" s="551"/>
      <c r="Z118" s="552"/>
      <c r="AA118" s="553"/>
    </row>
    <row r="119" spans="2:27">
      <c r="B119" s="549" t="str">
        <f>IF(L119="", "", IF(基本情報入力シート!$M$37="", "",基本情報入力シート!$M$37))</f>
        <v/>
      </c>
      <c r="C119" s="554"/>
      <c r="D119" s="551"/>
      <c r="Z119" s="552"/>
      <c r="AA119" s="553"/>
    </row>
    <row r="120" spans="2:27">
      <c r="B120" s="549" t="str">
        <f>IF(L120="", "", IF(基本情報入力シート!$M$37="", "",基本情報入力シート!$M$37))</f>
        <v/>
      </c>
      <c r="C120" s="554"/>
      <c r="D120" s="551"/>
      <c r="Z120" s="552"/>
      <c r="AA120" s="553"/>
    </row>
    <row r="121" spans="2:27">
      <c r="B121" s="549" t="str">
        <f>IF(L121="", "", IF(基本情報入力シート!$M$37="", "",基本情報入力シート!$M$37))</f>
        <v/>
      </c>
      <c r="C121" s="554"/>
      <c r="D121" s="551"/>
      <c r="Z121" s="552"/>
      <c r="AA121" s="553"/>
    </row>
    <row r="122" spans="2:27">
      <c r="B122" s="549" t="str">
        <f>IF(L122="", "", IF(基本情報入力シート!$M$37="", "",基本情報入力シート!$M$37))</f>
        <v/>
      </c>
      <c r="C122" s="554"/>
      <c r="D122" s="551"/>
      <c r="Z122" s="552"/>
      <c r="AA122" s="553"/>
    </row>
    <row r="123" spans="2:27">
      <c r="B123" s="549" t="str">
        <f>IF(L123="", "", IF(基本情報入力シート!$M$37="", "",基本情報入力シート!$M$37))</f>
        <v/>
      </c>
      <c r="C123" s="554"/>
      <c r="D123" s="551"/>
      <c r="Z123" s="552"/>
      <c r="AA123" s="553"/>
    </row>
    <row r="124" spans="2:27">
      <c r="B124" s="549" t="str">
        <f>IF(L124="", "", IF(基本情報入力シート!$M$37="", "",基本情報入力シート!$M$37))</f>
        <v/>
      </c>
      <c r="C124" s="554"/>
      <c r="D124" s="551"/>
      <c r="Z124" s="552"/>
      <c r="AA124" s="553"/>
    </row>
    <row r="125" spans="2:27">
      <c r="B125" s="549" t="str">
        <f>IF(L125="", "", IF(基本情報入力シート!$M$37="", "",基本情報入力シート!$M$37))</f>
        <v/>
      </c>
      <c r="C125" s="554"/>
      <c r="D125" s="551"/>
      <c r="Z125" s="552"/>
      <c r="AA125" s="553"/>
    </row>
    <row r="126" spans="2:27">
      <c r="B126" s="549" t="str">
        <f>IF(L126="", "", IF(基本情報入力シート!$M$37="", "",基本情報入力シート!$M$37))</f>
        <v/>
      </c>
      <c r="C126" s="554"/>
      <c r="D126" s="551"/>
      <c r="Z126" s="552"/>
      <c r="AA126" s="553"/>
    </row>
    <row r="127" spans="2:27">
      <c r="B127" s="549" t="str">
        <f>IF(L127="", "", IF(基本情報入力シート!$M$37="", "",基本情報入力シート!$M$37))</f>
        <v/>
      </c>
      <c r="C127" s="554"/>
      <c r="D127" s="551"/>
      <c r="Z127" s="552"/>
      <c r="AA127" s="553"/>
    </row>
    <row r="128" spans="2:27">
      <c r="B128" s="549" t="str">
        <f>IF(L128="", "", IF(基本情報入力シート!$M$37="", "",基本情報入力シート!$M$37))</f>
        <v/>
      </c>
      <c r="C128" s="554"/>
      <c r="D128" s="551"/>
      <c r="Z128" s="552"/>
      <c r="AA128" s="553"/>
    </row>
    <row r="129" spans="2:27">
      <c r="B129" s="549" t="str">
        <f>IF(L129="", "", IF(基本情報入力シート!$M$37="", "",基本情報入力シート!$M$37))</f>
        <v/>
      </c>
      <c r="C129" s="554"/>
      <c r="D129" s="551"/>
      <c r="Z129" s="552"/>
      <c r="AA129" s="553"/>
    </row>
    <row r="130" spans="2:27">
      <c r="B130" s="549" t="str">
        <f>IF(L130="", "", IF(基本情報入力シート!$M$37="", "",基本情報入力シート!$M$37))</f>
        <v/>
      </c>
      <c r="C130" s="554"/>
      <c r="D130" s="551"/>
      <c r="Z130" s="552"/>
      <c r="AA130" s="553"/>
    </row>
    <row r="131" spans="2:27">
      <c r="B131" s="549" t="str">
        <f>IF(L131="", "", IF(基本情報入力シート!$M$37="", "",基本情報入力シート!$M$37))</f>
        <v/>
      </c>
      <c r="C131" s="554"/>
      <c r="D131" s="551"/>
      <c r="Z131" s="552"/>
      <c r="AA131" s="553"/>
    </row>
    <row r="132" spans="2:27">
      <c r="B132" s="549" t="str">
        <f>IF(L132="", "", IF(基本情報入力シート!$M$37="", "",基本情報入力シート!$M$37))</f>
        <v/>
      </c>
      <c r="C132" s="554"/>
      <c r="D132" s="551"/>
      <c r="Z132" s="552"/>
      <c r="AA132" s="553"/>
    </row>
    <row r="133" spans="2:27">
      <c r="B133" s="549" t="str">
        <f>IF(L133="", "", IF(基本情報入力シート!$M$37="", "",基本情報入力シート!$M$37))</f>
        <v/>
      </c>
      <c r="C133" s="554"/>
      <c r="D133" s="551"/>
      <c r="Z133" s="552"/>
      <c r="AA133" s="553"/>
    </row>
    <row r="134" spans="2:27">
      <c r="B134" s="549" t="str">
        <f>IF(L134="", "", IF(基本情報入力シート!$M$37="", "",基本情報入力シート!$M$37))</f>
        <v/>
      </c>
      <c r="C134" s="554"/>
      <c r="D134" s="551"/>
      <c r="Z134" s="552"/>
      <c r="AA134" s="553"/>
    </row>
    <row r="135" spans="2:27">
      <c r="B135" s="549" t="str">
        <f>IF(L135="", "", IF(基本情報入力シート!$M$37="", "",基本情報入力シート!$M$37))</f>
        <v/>
      </c>
      <c r="C135" s="554"/>
      <c r="D135" s="551"/>
      <c r="Z135" s="552"/>
      <c r="AA135" s="553"/>
    </row>
    <row r="136" spans="2:27">
      <c r="B136" s="549" t="str">
        <f>IF(L136="", "", IF(基本情報入力シート!$M$37="", "",基本情報入力シート!$M$37))</f>
        <v/>
      </c>
      <c r="C136" s="554"/>
      <c r="D136" s="551"/>
      <c r="Z136" s="552"/>
      <c r="AA136" s="553"/>
    </row>
    <row r="137" spans="2:27">
      <c r="B137" s="549" t="str">
        <f>IF(L137="", "", IF(基本情報入力シート!$M$37="", "",基本情報入力シート!$M$37))</f>
        <v/>
      </c>
      <c r="C137" s="554"/>
      <c r="D137" s="551"/>
      <c r="Z137" s="552"/>
      <c r="AA137" s="553"/>
    </row>
    <row r="138" spans="2:27">
      <c r="B138" s="549" t="str">
        <f>IF(L138="", "", IF(基本情報入力シート!$M$37="", "",基本情報入力シート!$M$37))</f>
        <v/>
      </c>
      <c r="C138" s="554"/>
      <c r="D138" s="551"/>
      <c r="Z138" s="552"/>
      <c r="AA138" s="553"/>
    </row>
    <row r="139" spans="2:27">
      <c r="B139" s="549" t="str">
        <f>IF(L139="", "", IF(基本情報入力シート!$M$37="", "",基本情報入力シート!$M$37))</f>
        <v/>
      </c>
      <c r="C139" s="554"/>
      <c r="D139" s="551"/>
      <c r="Z139" s="552"/>
      <c r="AA139" s="553"/>
    </row>
    <row r="140" spans="2:27">
      <c r="B140" s="549" t="str">
        <f>IF(L140="", "", IF(基本情報入力シート!$M$37="", "",基本情報入力シート!$M$37))</f>
        <v/>
      </c>
      <c r="C140" s="554"/>
      <c r="D140" s="551"/>
      <c r="Z140" s="552"/>
      <c r="AA140" s="553"/>
    </row>
    <row r="141" spans="2:27">
      <c r="B141" s="549" t="str">
        <f>IF(L141="", "", IF(基本情報入力シート!$M$37="", "",基本情報入力シート!$M$37))</f>
        <v/>
      </c>
      <c r="C141" s="554"/>
      <c r="D141" s="551"/>
      <c r="Z141" s="552"/>
      <c r="AA141" s="553"/>
    </row>
    <row r="142" spans="2:27">
      <c r="B142" s="549" t="str">
        <f>IF(L142="", "", IF(基本情報入力シート!$M$37="", "",基本情報入力シート!$M$37))</f>
        <v/>
      </c>
      <c r="C142" s="554"/>
      <c r="D142" s="551"/>
      <c r="Z142" s="552"/>
      <c r="AA142" s="553"/>
    </row>
    <row r="143" spans="2:27">
      <c r="B143" s="549" t="str">
        <f>IF(L143="", "", IF(基本情報入力シート!$M$37="", "",基本情報入力シート!$M$37))</f>
        <v/>
      </c>
      <c r="C143" s="554"/>
      <c r="D143" s="551"/>
      <c r="Z143" s="552"/>
      <c r="AA143" s="553"/>
    </row>
    <row r="144" spans="2:27">
      <c r="B144" s="549" t="str">
        <f>IF(L144="", "", IF(基本情報入力シート!$M$37="", "",基本情報入力シート!$M$37))</f>
        <v/>
      </c>
      <c r="C144" s="554"/>
      <c r="D144" s="551"/>
      <c r="Z144" s="552"/>
      <c r="AA144" s="553"/>
    </row>
    <row r="145" spans="2:27">
      <c r="B145" s="549" t="str">
        <f>IF(L145="", "", IF(基本情報入力シート!$M$37="", "",基本情報入力シート!$M$37))</f>
        <v/>
      </c>
      <c r="C145" s="554"/>
      <c r="D145" s="551"/>
      <c r="Z145" s="552"/>
      <c r="AA145" s="553"/>
    </row>
    <row r="146" spans="2:27">
      <c r="B146" s="549" t="str">
        <f>IF(L146="", "", IF(基本情報入力シート!$M$37="", "",基本情報入力シート!$M$37))</f>
        <v/>
      </c>
      <c r="C146" s="554"/>
      <c r="D146" s="551"/>
      <c r="Z146" s="552"/>
      <c r="AA146" s="553"/>
    </row>
    <row r="147" spans="2:27">
      <c r="B147" s="549" t="str">
        <f>IF(L147="", "", IF(基本情報入力シート!$M$37="", "",基本情報入力シート!$M$37))</f>
        <v/>
      </c>
      <c r="C147" s="554"/>
      <c r="D147" s="551"/>
      <c r="Z147" s="552"/>
      <c r="AA147" s="553"/>
    </row>
    <row r="148" spans="2:27">
      <c r="B148" s="549" t="str">
        <f>IF(L148="", "", IF(基本情報入力シート!$M$37="", "",基本情報入力シート!$M$37))</f>
        <v/>
      </c>
      <c r="C148" s="554"/>
      <c r="D148" s="551"/>
      <c r="Z148" s="552"/>
      <c r="AA148" s="553"/>
    </row>
    <row r="149" spans="2:27">
      <c r="B149" s="549" t="str">
        <f>IF(L149="", "", IF(基本情報入力シート!$M$37="", "",基本情報入力シート!$M$37))</f>
        <v/>
      </c>
      <c r="C149" s="554"/>
      <c r="D149" s="551"/>
      <c r="Z149" s="552"/>
      <c r="AA149" s="553"/>
    </row>
    <row r="150" spans="2:27">
      <c r="B150" s="549" t="str">
        <f>IF(L150="", "", IF(基本情報入力シート!$M$37="", "",基本情報入力シート!$M$37))</f>
        <v/>
      </c>
      <c r="C150" s="554"/>
      <c r="D150" s="551"/>
      <c r="Z150" s="552"/>
      <c r="AA150" s="553"/>
    </row>
    <row r="151" spans="2:27">
      <c r="B151" s="549" t="str">
        <f>IF(L151="", "", IF(基本情報入力シート!$M$37="", "",基本情報入力シート!$M$37))</f>
        <v/>
      </c>
      <c r="C151" s="554"/>
      <c r="D151" s="551"/>
      <c r="Z151" s="552"/>
      <c r="AA151" s="553"/>
    </row>
    <row r="152" spans="2:27">
      <c r="B152" s="549" t="str">
        <f>IF(L152="", "", IF(基本情報入力シート!$M$37="", "",基本情報入力シート!$M$37))</f>
        <v/>
      </c>
      <c r="C152" s="554"/>
      <c r="D152" s="551"/>
      <c r="Z152" s="552"/>
      <c r="AA152" s="553"/>
    </row>
    <row r="153" spans="2:27">
      <c r="B153" s="549" t="str">
        <f>IF(L153="", "", IF(基本情報入力シート!$M$37="", "",基本情報入力シート!$M$37))</f>
        <v/>
      </c>
      <c r="C153" s="554"/>
      <c r="D153" s="551"/>
      <c r="Z153" s="552"/>
      <c r="AA153" s="553"/>
    </row>
    <row r="154" spans="2:27">
      <c r="B154" s="549" t="str">
        <f>IF(L154="", "", IF(基本情報入力シート!$M$37="", "",基本情報入力シート!$M$37))</f>
        <v/>
      </c>
      <c r="C154" s="554"/>
      <c r="D154" s="551"/>
      <c r="Z154" s="552"/>
      <c r="AA154" s="553"/>
    </row>
    <row r="155" spans="2:27">
      <c r="B155" s="549" t="str">
        <f>IF(L155="", "", IF(基本情報入力シート!$M$37="", "",基本情報入力シート!$M$37))</f>
        <v/>
      </c>
      <c r="C155" s="554"/>
      <c r="D155" s="551"/>
      <c r="Z155" s="552"/>
      <c r="AA155" s="553"/>
    </row>
    <row r="156" spans="2:27">
      <c r="B156" s="549" t="str">
        <f>IF(L156="", "", IF(基本情報入力シート!$M$37="", "",基本情報入力シート!$M$37))</f>
        <v/>
      </c>
      <c r="C156" s="554"/>
      <c r="D156" s="551"/>
      <c r="Z156" s="552"/>
      <c r="AA156" s="553"/>
    </row>
    <row r="157" spans="2:27">
      <c r="B157" s="549" t="str">
        <f>IF(L157="", "", IF(基本情報入力シート!$M$37="", "",基本情報入力シート!$M$37))</f>
        <v/>
      </c>
      <c r="C157" s="554"/>
      <c r="D157" s="551"/>
      <c r="Z157" s="552"/>
      <c r="AA157" s="553"/>
    </row>
    <row r="158" spans="2:27">
      <c r="B158" s="549" t="str">
        <f>IF(L158="", "", IF(基本情報入力シート!$M$37="", "",基本情報入力シート!$M$37))</f>
        <v/>
      </c>
      <c r="C158" s="554"/>
      <c r="D158" s="551"/>
      <c r="Z158" s="552"/>
      <c r="AA158" s="553"/>
    </row>
    <row r="159" spans="2:27">
      <c r="B159" s="549" t="str">
        <f>IF(L159="", "", IF(基本情報入力シート!$M$37="", "",基本情報入力シート!$M$37))</f>
        <v/>
      </c>
      <c r="C159" s="554"/>
      <c r="D159" s="551"/>
      <c r="Z159" s="552"/>
      <c r="AA159" s="553"/>
    </row>
    <row r="160" spans="2:27">
      <c r="B160" s="549" t="str">
        <f>IF(L160="", "", IF(基本情報入力シート!$M$37="", "",基本情報入力シート!$M$37))</f>
        <v/>
      </c>
      <c r="C160" s="554"/>
      <c r="D160" s="551"/>
      <c r="Z160" s="552"/>
      <c r="AA160" s="553"/>
    </row>
    <row r="161" spans="2:27">
      <c r="B161" s="549" t="str">
        <f>IF(L161="", "", IF(基本情報入力シート!$M$37="", "",基本情報入力シート!$M$37))</f>
        <v/>
      </c>
      <c r="C161" s="554"/>
      <c r="D161" s="551"/>
      <c r="Z161" s="552"/>
      <c r="AA161" s="553"/>
    </row>
    <row r="162" spans="2:27">
      <c r="B162" s="549" t="str">
        <f>IF(L162="", "", IF(基本情報入力シート!$M$37="", "",基本情報入力シート!$M$37))</f>
        <v/>
      </c>
      <c r="C162" s="554"/>
      <c r="D162" s="551"/>
      <c r="Z162" s="552"/>
      <c r="AA162" s="553"/>
    </row>
    <row r="163" spans="2:27">
      <c r="B163" s="549" t="str">
        <f>IF(L163="", "", IF(基本情報入力シート!$M$37="", "",基本情報入力シート!$M$37))</f>
        <v/>
      </c>
      <c r="C163" s="554"/>
      <c r="D163" s="551"/>
      <c r="Z163" s="552"/>
      <c r="AA163" s="553"/>
    </row>
    <row r="164" spans="2:27">
      <c r="B164" s="549" t="str">
        <f>IF(L164="", "", IF(基本情報入力シート!$M$37="", "",基本情報入力シート!$M$37))</f>
        <v/>
      </c>
      <c r="C164" s="554"/>
      <c r="D164" s="551"/>
      <c r="Z164" s="552"/>
      <c r="AA164" s="553"/>
    </row>
    <row r="165" spans="2:27">
      <c r="B165" s="549" t="str">
        <f>IF(L165="", "", IF(基本情報入力シート!$M$37="", "",基本情報入力シート!$M$37))</f>
        <v/>
      </c>
      <c r="C165" s="554"/>
      <c r="D165" s="551"/>
      <c r="Z165" s="552"/>
      <c r="AA165" s="553"/>
    </row>
    <row r="166" spans="2:27">
      <c r="B166" s="549" t="str">
        <f>IF(L166="", "", IF(基本情報入力シート!$M$37="", "",基本情報入力シート!$M$37))</f>
        <v/>
      </c>
      <c r="C166" s="554"/>
      <c r="D166" s="551"/>
      <c r="Z166" s="552"/>
      <c r="AA166" s="553"/>
    </row>
    <row r="167" spans="2:27">
      <c r="B167" s="549" t="str">
        <f>IF(L167="", "", IF(基本情報入力シート!$M$37="", "",基本情報入力シート!$M$37))</f>
        <v/>
      </c>
      <c r="C167" s="554"/>
      <c r="D167" s="551"/>
      <c r="Z167" s="552"/>
      <c r="AA167" s="553"/>
    </row>
    <row r="168" spans="2:27">
      <c r="B168" s="549" t="str">
        <f>IF(L168="", "", IF(基本情報入力シート!$M$37="", "",基本情報入力シート!$M$37))</f>
        <v/>
      </c>
      <c r="C168" s="554"/>
      <c r="D168" s="551"/>
      <c r="Z168" s="552"/>
      <c r="AA168" s="553"/>
    </row>
    <row r="169" spans="2:27">
      <c r="B169" s="549" t="str">
        <f>IF(L169="", "", IF(基本情報入力シート!$M$37="", "",基本情報入力シート!$M$37))</f>
        <v/>
      </c>
      <c r="C169" s="554"/>
      <c r="D169" s="551"/>
      <c r="Z169" s="552"/>
      <c r="AA169" s="553"/>
    </row>
    <row r="170" spans="2:27">
      <c r="B170" s="549" t="str">
        <f>IF(L170="", "", IF(基本情報入力シート!$M$37="", "",基本情報入力シート!$M$37))</f>
        <v/>
      </c>
      <c r="C170" s="554"/>
      <c r="D170" s="551"/>
      <c r="Z170" s="552"/>
      <c r="AA170" s="553"/>
    </row>
    <row r="171" spans="2:27">
      <c r="B171" s="549" t="str">
        <f>IF(L171="", "", IF(基本情報入力シート!$M$37="", "",基本情報入力シート!$M$37))</f>
        <v/>
      </c>
      <c r="C171" s="554"/>
      <c r="D171" s="551"/>
      <c r="Z171" s="552"/>
      <c r="AA171" s="553"/>
    </row>
    <row r="172" spans="2:27">
      <c r="B172" s="549" t="str">
        <f>IF(L172="", "", IF(基本情報入力シート!$M$37="", "",基本情報入力シート!$M$37))</f>
        <v/>
      </c>
      <c r="C172" s="554"/>
      <c r="D172" s="551"/>
      <c r="Z172" s="552"/>
      <c r="AA172" s="553"/>
    </row>
    <row r="173" spans="2:27">
      <c r="B173" s="549" t="str">
        <f>IF(L173="", "", IF(基本情報入力シート!$M$37="", "",基本情報入力シート!$M$37))</f>
        <v/>
      </c>
      <c r="C173" s="554"/>
      <c r="D173" s="551"/>
      <c r="Z173" s="552"/>
      <c r="AA173" s="553"/>
    </row>
    <row r="174" spans="2:27">
      <c r="B174" s="549" t="str">
        <f>IF(L174="", "", IF(基本情報入力シート!$M$37="", "",基本情報入力シート!$M$37))</f>
        <v/>
      </c>
      <c r="C174" s="554"/>
      <c r="D174" s="551"/>
      <c r="Z174" s="552"/>
      <c r="AA174" s="553"/>
    </row>
    <row r="175" spans="2:27">
      <c r="B175" s="549" t="str">
        <f>IF(L175="", "", IF(基本情報入力シート!$M$37="", "",基本情報入力シート!$M$37))</f>
        <v/>
      </c>
      <c r="C175" s="554"/>
      <c r="D175" s="551"/>
      <c r="Z175" s="552"/>
      <c r="AA175" s="553"/>
    </row>
    <row r="176" spans="2:27">
      <c r="B176" s="549" t="str">
        <f>IF(L176="", "", IF(基本情報入力シート!$M$37="", "",基本情報入力シート!$M$37))</f>
        <v/>
      </c>
      <c r="C176" s="554"/>
      <c r="D176" s="551"/>
      <c r="Z176" s="552"/>
      <c r="AA176" s="553"/>
    </row>
    <row r="177" spans="2:27">
      <c r="B177" s="549" t="str">
        <f>IF(L177="", "", IF(基本情報入力シート!$M$37="", "",基本情報入力シート!$M$37))</f>
        <v/>
      </c>
      <c r="C177" s="554"/>
      <c r="D177" s="551"/>
      <c r="Z177" s="552"/>
      <c r="AA177" s="553"/>
    </row>
    <row r="178" spans="2:27">
      <c r="B178" s="549" t="str">
        <f>IF(L178="", "", IF(基本情報入力シート!$M$37="", "",基本情報入力シート!$M$37))</f>
        <v/>
      </c>
      <c r="C178" s="554"/>
      <c r="D178" s="551"/>
      <c r="Z178" s="552"/>
      <c r="AA178" s="553"/>
    </row>
    <row r="179" spans="2:27">
      <c r="B179" s="549" t="str">
        <f>IF(L179="", "", IF(基本情報入力シート!$M$37="", "",基本情報入力シート!$M$37))</f>
        <v/>
      </c>
      <c r="C179" s="554"/>
      <c r="D179" s="551"/>
      <c r="Z179" s="552"/>
      <c r="AA179" s="553"/>
    </row>
    <row r="180" spans="2:27">
      <c r="B180" s="549" t="str">
        <f>IF(L180="", "", IF(基本情報入力シート!$M$37="", "",基本情報入力シート!$M$37))</f>
        <v/>
      </c>
      <c r="C180" s="554"/>
      <c r="D180" s="551"/>
      <c r="Z180" s="552"/>
      <c r="AA180" s="553"/>
    </row>
    <row r="181" spans="2:27">
      <c r="B181" s="549" t="str">
        <f>IF(L181="", "", IF(基本情報入力シート!$M$37="", "",基本情報入力シート!$M$37))</f>
        <v/>
      </c>
      <c r="C181" s="554"/>
      <c r="D181" s="551"/>
      <c r="Z181" s="552"/>
      <c r="AA181" s="553"/>
    </row>
    <row r="182" spans="2:27">
      <c r="B182" s="549" t="str">
        <f>IF(L182="", "", IF(基本情報入力シート!$M$37="", "",基本情報入力シート!$M$37))</f>
        <v/>
      </c>
      <c r="C182" s="554"/>
      <c r="D182" s="551"/>
      <c r="Z182" s="552"/>
      <c r="AA182" s="553"/>
    </row>
    <row r="183" spans="2:27">
      <c r="B183" s="549" t="str">
        <f>IF(L183="", "", IF(基本情報入力シート!$M$37="", "",基本情報入力シート!$M$37))</f>
        <v/>
      </c>
      <c r="C183" s="554"/>
      <c r="D183" s="551"/>
      <c r="Z183" s="552"/>
      <c r="AA183" s="553"/>
    </row>
    <row r="184" spans="2:27">
      <c r="B184" s="549" t="str">
        <f>IF(L184="", "", IF(基本情報入力シート!$M$37="", "",基本情報入力シート!$M$37))</f>
        <v/>
      </c>
      <c r="C184" s="554"/>
      <c r="D184" s="551"/>
      <c r="Z184" s="552"/>
      <c r="AA184" s="553"/>
    </row>
    <row r="185" spans="2:27">
      <c r="B185" s="549" t="str">
        <f>IF(L185="", "", IF(基本情報入力シート!$M$37="", "",基本情報入力シート!$M$37))</f>
        <v/>
      </c>
      <c r="C185" s="554"/>
      <c r="D185" s="551"/>
      <c r="Z185" s="552"/>
      <c r="AA185" s="553"/>
    </row>
    <row r="186" spans="2:27">
      <c r="B186" s="549" t="str">
        <f>IF(L186="", "", IF(基本情報入力シート!$M$37="", "",基本情報入力シート!$M$37))</f>
        <v/>
      </c>
      <c r="C186" s="554"/>
      <c r="D186" s="551"/>
      <c r="Z186" s="552"/>
      <c r="AA186" s="553"/>
    </row>
    <row r="187" spans="2:27">
      <c r="B187" s="549" t="str">
        <f>IF(L187="", "", IF(基本情報入力シート!$M$37="", "",基本情報入力シート!$M$37))</f>
        <v/>
      </c>
      <c r="C187" s="554"/>
      <c r="D187" s="551"/>
      <c r="Z187" s="552"/>
      <c r="AA187" s="553"/>
    </row>
    <row r="188" spans="2:27">
      <c r="B188" s="549" t="str">
        <f>IF(L188="", "", IF(基本情報入力シート!$M$37="", "",基本情報入力シート!$M$37))</f>
        <v/>
      </c>
      <c r="C188" s="554"/>
      <c r="D188" s="551"/>
      <c r="Z188" s="552"/>
      <c r="AA188" s="553"/>
    </row>
    <row r="189" spans="2:27">
      <c r="B189" s="549" t="str">
        <f>IF(L189="", "", IF(基本情報入力シート!$M$37="", "",基本情報入力シート!$M$37))</f>
        <v/>
      </c>
      <c r="C189" s="554"/>
      <c r="D189" s="551"/>
      <c r="Z189" s="552"/>
      <c r="AA189" s="553"/>
    </row>
    <row r="190" spans="2:27">
      <c r="B190" s="549" t="str">
        <f>IF(L190="", "", IF(基本情報入力シート!$M$37="", "",基本情報入力シート!$M$37))</f>
        <v/>
      </c>
      <c r="C190" s="554"/>
      <c r="D190" s="551"/>
      <c r="Z190" s="552"/>
      <c r="AA190" s="553"/>
    </row>
    <row r="191" spans="2:27">
      <c r="B191" s="549" t="str">
        <f>IF(L191="", "", IF(基本情報入力シート!$M$37="", "",基本情報入力シート!$M$37))</f>
        <v/>
      </c>
      <c r="C191" s="554"/>
      <c r="D191" s="551"/>
      <c r="Z191" s="552"/>
      <c r="AA191" s="553"/>
    </row>
    <row r="192" spans="2:27">
      <c r="B192" s="549" t="str">
        <f>IF(L192="", "", IF(基本情報入力シート!$M$37="", "",基本情報入力シート!$M$37))</f>
        <v/>
      </c>
      <c r="C192" s="554"/>
      <c r="D192" s="551"/>
      <c r="Z192" s="552"/>
      <c r="AA192" s="553"/>
    </row>
    <row r="193" spans="2:27">
      <c r="B193" s="549" t="str">
        <f>IF(L193="", "", IF(基本情報入力シート!$M$37="", "",基本情報入力シート!$M$37))</f>
        <v/>
      </c>
      <c r="C193" s="554"/>
      <c r="D193" s="551"/>
      <c r="Z193" s="552"/>
      <c r="AA193" s="553"/>
    </row>
    <row r="194" spans="2:27">
      <c r="B194" s="549" t="str">
        <f>IF(L194="", "", IF(基本情報入力シート!$M$37="", "",基本情報入力シート!$M$37))</f>
        <v/>
      </c>
      <c r="C194" s="554"/>
      <c r="D194" s="551"/>
      <c r="Z194" s="552"/>
      <c r="AA194" s="553"/>
    </row>
    <row r="195" spans="2:27">
      <c r="B195" s="549" t="str">
        <f>IF(L195="", "", IF(基本情報入力シート!$M$37="", "",基本情報入力シート!$M$37))</f>
        <v/>
      </c>
      <c r="C195" s="554"/>
      <c r="D195" s="551"/>
      <c r="Z195" s="552"/>
      <c r="AA195" s="553"/>
    </row>
    <row r="196" spans="2:27">
      <c r="B196" s="549" t="str">
        <f>IF(L196="", "", IF(基本情報入力シート!$M$37="", "",基本情報入力シート!$M$37))</f>
        <v/>
      </c>
      <c r="C196" s="554"/>
      <c r="D196" s="551"/>
      <c r="Z196" s="552"/>
      <c r="AA196" s="553"/>
    </row>
    <row r="197" spans="2:27">
      <c r="B197" s="549" t="str">
        <f>IF(L197="", "", IF(基本情報入力シート!$M$37="", "",基本情報入力シート!$M$37))</f>
        <v/>
      </c>
      <c r="C197" s="554"/>
      <c r="D197" s="551"/>
      <c r="Z197" s="552"/>
      <c r="AA197" s="553"/>
    </row>
    <row r="198" spans="2:27">
      <c r="B198" s="549" t="str">
        <f>IF(L198="", "", IF(基本情報入力シート!$M$37="", "",基本情報入力シート!$M$37))</f>
        <v/>
      </c>
      <c r="C198" s="554"/>
      <c r="D198" s="551"/>
      <c r="Z198" s="552"/>
      <c r="AA198" s="553"/>
    </row>
    <row r="199" spans="2:27">
      <c r="B199" s="549" t="str">
        <f>IF(L199="", "", IF(基本情報入力シート!$M$37="", "",基本情報入力シート!$M$37))</f>
        <v/>
      </c>
      <c r="C199" s="554"/>
      <c r="D199" s="551"/>
      <c r="Z199" s="552"/>
      <c r="AA199" s="553"/>
    </row>
    <row r="200" spans="2:27">
      <c r="B200" s="549" t="str">
        <f>IF(L200="", "", IF(基本情報入力シート!$M$37="", "",基本情報入力シート!$M$37))</f>
        <v/>
      </c>
      <c r="C200" s="554"/>
      <c r="D200" s="551"/>
      <c r="Z200" s="552"/>
      <c r="AA200" s="553"/>
    </row>
    <row r="201" spans="2:27">
      <c r="B201" s="549" t="str">
        <f>IF(L201="", "", IF(基本情報入力シート!$M$37="", "",基本情報入力シート!$M$37))</f>
        <v/>
      </c>
      <c r="C201" s="554"/>
      <c r="D201" s="551"/>
      <c r="Z201" s="552"/>
      <c r="AA201" s="553"/>
    </row>
    <row r="202" spans="2:27">
      <c r="B202" s="549" t="str">
        <f>IF(L202="", "", IF(基本情報入力シート!$M$37="", "",基本情報入力シート!$M$37))</f>
        <v/>
      </c>
      <c r="C202" s="554"/>
      <c r="D202" s="551"/>
      <c r="Z202" s="552"/>
      <c r="AA202" s="553"/>
    </row>
    <row r="203" spans="2:27">
      <c r="B203" s="549" t="str">
        <f>IF(L203="", "", IF(基本情報入力シート!$M$37="", "",基本情報入力シート!$M$37))</f>
        <v/>
      </c>
      <c r="C203" s="554"/>
      <c r="D203" s="551"/>
      <c r="Z203" s="552"/>
      <c r="AA203" s="553"/>
    </row>
    <row r="204" spans="2:27">
      <c r="B204" s="549" t="str">
        <f>IF(L204="", "", IF(基本情報入力シート!$M$37="", "",基本情報入力シート!$M$37))</f>
        <v/>
      </c>
      <c r="C204" s="554"/>
      <c r="D204" s="551"/>
      <c r="Z204" s="552"/>
      <c r="AA204" s="553"/>
    </row>
    <row r="205" spans="2:27">
      <c r="B205" s="549" t="str">
        <f>IF(L205="", "", IF(基本情報入力シート!$M$37="", "",基本情報入力シート!$M$37))</f>
        <v/>
      </c>
      <c r="C205" s="554"/>
      <c r="D205" s="551"/>
      <c r="Z205" s="552"/>
      <c r="AA205" s="553"/>
    </row>
    <row r="206" spans="2:27">
      <c r="B206" s="549" t="str">
        <f>IF(L206="", "", IF(基本情報入力シート!$M$37="", "",基本情報入力シート!$M$37))</f>
        <v/>
      </c>
      <c r="C206" s="554"/>
      <c r="D206" s="551"/>
      <c r="Z206" s="552"/>
      <c r="AA206" s="553"/>
    </row>
    <row r="207" spans="2:27">
      <c r="B207" s="549" t="str">
        <f>IF(L207="", "", IF(基本情報入力シート!$M$37="", "",基本情報入力シート!$M$37))</f>
        <v/>
      </c>
      <c r="C207" s="554"/>
      <c r="D207" s="551"/>
      <c r="Z207" s="552"/>
      <c r="AA207" s="553"/>
    </row>
    <row r="208" spans="2:27">
      <c r="B208" s="549" t="str">
        <f>IF(L208="", "", IF(基本情報入力シート!$M$37="", "",基本情報入力シート!$M$37))</f>
        <v/>
      </c>
      <c r="C208" s="554"/>
      <c r="D208" s="551"/>
      <c r="Z208" s="552"/>
      <c r="AA208" s="553"/>
    </row>
    <row r="209" spans="2:27">
      <c r="B209" s="549" t="str">
        <f>IF(L209="", "", IF(基本情報入力シート!$M$37="", "",基本情報入力シート!$M$37))</f>
        <v/>
      </c>
      <c r="C209" s="554"/>
      <c r="D209" s="551"/>
      <c r="Z209" s="552"/>
      <c r="AA209" s="553"/>
    </row>
    <row r="210" spans="2:27">
      <c r="B210" s="549" t="str">
        <f>IF(L210="", "", IF(基本情報入力シート!$M$37="", "",基本情報入力シート!$M$37))</f>
        <v/>
      </c>
      <c r="C210" s="554"/>
      <c r="D210" s="551"/>
      <c r="Z210" s="552"/>
      <c r="AA210" s="553"/>
    </row>
    <row r="211" spans="2:27">
      <c r="B211" s="549" t="str">
        <f>IF(L211="", "", IF(基本情報入力シート!$M$37="", "",基本情報入力シート!$M$37))</f>
        <v/>
      </c>
      <c r="C211" s="554"/>
      <c r="D211" s="551"/>
      <c r="Z211" s="552"/>
      <c r="AA211" s="553"/>
    </row>
    <row r="212" spans="2:27">
      <c r="B212" s="549" t="str">
        <f>IF(L212="", "", IF(基本情報入力シート!$M$37="", "",基本情報入力シート!$M$37))</f>
        <v/>
      </c>
      <c r="C212" s="554"/>
      <c r="D212" s="551"/>
      <c r="Z212" s="552"/>
      <c r="AA212" s="553"/>
    </row>
    <row r="213" spans="2:27">
      <c r="B213" s="549" t="str">
        <f>IF(L213="", "", IF(基本情報入力シート!$M$37="", "",基本情報入力シート!$M$37))</f>
        <v/>
      </c>
      <c r="C213" s="554"/>
      <c r="D213" s="551"/>
      <c r="Z213" s="552"/>
      <c r="AA213" s="553"/>
    </row>
    <row r="214" spans="2:27">
      <c r="B214" s="549" t="str">
        <f>IF(L214="", "", IF(基本情報入力シート!$M$37="", "",基本情報入力シート!$M$37))</f>
        <v/>
      </c>
      <c r="C214" s="554"/>
      <c r="D214" s="551"/>
      <c r="Z214" s="552"/>
      <c r="AA214" s="553"/>
    </row>
    <row r="215" spans="2:27">
      <c r="B215" s="549" t="str">
        <f>IF(L215="", "", IF(基本情報入力シート!$M$37="", "",基本情報入力シート!$M$37))</f>
        <v/>
      </c>
      <c r="C215" s="554"/>
      <c r="D215" s="551"/>
      <c r="Z215" s="552"/>
      <c r="AA215" s="553"/>
    </row>
    <row r="216" spans="2:27">
      <c r="B216" s="549" t="str">
        <f>IF(L216="", "", IF(基本情報入力シート!$M$37="", "",基本情報入力シート!$M$37))</f>
        <v/>
      </c>
      <c r="C216" s="554"/>
      <c r="D216" s="551"/>
      <c r="Z216" s="552"/>
      <c r="AA216" s="553"/>
    </row>
    <row r="217" spans="2:27">
      <c r="B217" s="549" t="str">
        <f>IF(L217="", "", IF(基本情報入力シート!$M$37="", "",基本情報入力シート!$M$37))</f>
        <v/>
      </c>
      <c r="C217" s="554"/>
      <c r="D217" s="551"/>
      <c r="Z217" s="552"/>
      <c r="AA217" s="553"/>
    </row>
    <row r="218" spans="2:27">
      <c r="B218" s="549" t="str">
        <f>IF(L218="", "", IF(基本情報入力シート!$M$37="", "",基本情報入力シート!$M$37))</f>
        <v/>
      </c>
      <c r="C218" s="554"/>
      <c r="D218" s="551"/>
      <c r="Z218" s="552"/>
      <c r="AA218" s="553"/>
    </row>
    <row r="219" spans="2:27">
      <c r="B219" s="549" t="str">
        <f>IF(L219="", "", IF(基本情報入力シート!$M$37="", "",基本情報入力シート!$M$37))</f>
        <v/>
      </c>
      <c r="C219" s="554"/>
      <c r="D219" s="551"/>
      <c r="Z219" s="552"/>
      <c r="AA219" s="553"/>
    </row>
    <row r="220" spans="2:27">
      <c r="B220" s="549" t="str">
        <f>IF(L220="", "", IF(基本情報入力シート!$M$37="", "",基本情報入力シート!$M$37))</f>
        <v/>
      </c>
      <c r="C220" s="554"/>
      <c r="D220" s="551"/>
      <c r="Z220" s="552"/>
      <c r="AA220" s="553"/>
    </row>
    <row r="221" spans="2:27">
      <c r="B221" s="549" t="str">
        <f>IF(L221="", "", IF(基本情報入力シート!$M$37="", "",基本情報入力シート!$M$37))</f>
        <v/>
      </c>
      <c r="C221" s="554"/>
      <c r="D221" s="551"/>
      <c r="Z221" s="552"/>
      <c r="AA221" s="553"/>
    </row>
    <row r="222" spans="2:27">
      <c r="B222" s="549" t="str">
        <f>IF(L222="", "", IF(基本情報入力シート!$M$37="", "",基本情報入力シート!$M$37))</f>
        <v/>
      </c>
      <c r="C222" s="554"/>
      <c r="D222" s="551"/>
      <c r="Z222" s="552"/>
      <c r="AA222" s="553"/>
    </row>
    <row r="223" spans="2:27">
      <c r="B223" s="549" t="str">
        <f>IF(L223="", "", IF(基本情報入力シート!$M$37="", "",基本情報入力シート!$M$37))</f>
        <v/>
      </c>
      <c r="C223" s="554"/>
      <c r="D223" s="551"/>
      <c r="Z223" s="552"/>
      <c r="AA223" s="553"/>
    </row>
    <row r="224" spans="2:27">
      <c r="B224" s="549" t="str">
        <f>IF(L224="", "", IF(基本情報入力シート!$M$37="", "",基本情報入力シート!$M$37))</f>
        <v/>
      </c>
      <c r="C224" s="554"/>
      <c r="D224" s="551"/>
      <c r="Z224" s="552"/>
      <c r="AA224" s="553"/>
    </row>
    <row r="225" spans="2:27">
      <c r="B225" s="549" t="str">
        <f>IF(L225="", "", IF(基本情報入力シート!$M$37="", "",基本情報入力シート!$M$37))</f>
        <v/>
      </c>
      <c r="C225" s="554"/>
      <c r="D225" s="551"/>
      <c r="Z225" s="552"/>
      <c r="AA225" s="553"/>
    </row>
    <row r="226" spans="2:27">
      <c r="B226" s="549" t="str">
        <f>IF(L226="", "", IF(基本情報入力シート!$M$37="", "",基本情報入力シート!$M$37))</f>
        <v/>
      </c>
      <c r="C226" s="554"/>
      <c r="D226" s="551"/>
      <c r="Z226" s="552"/>
      <c r="AA226" s="553"/>
    </row>
    <row r="227" spans="2:27">
      <c r="B227" s="549" t="str">
        <f>IF(L227="", "", IF(基本情報入力シート!$M$37="", "",基本情報入力シート!$M$37))</f>
        <v/>
      </c>
      <c r="C227" s="554"/>
      <c r="D227" s="551"/>
      <c r="Z227" s="552"/>
      <c r="AA227" s="553"/>
    </row>
    <row r="228" spans="2:27">
      <c r="B228" s="549" t="str">
        <f>IF(L228="", "", IF(基本情報入力シート!$M$37="", "",基本情報入力シート!$M$37))</f>
        <v/>
      </c>
      <c r="C228" s="554"/>
      <c r="D228" s="551"/>
      <c r="Z228" s="552"/>
      <c r="AA228" s="553"/>
    </row>
    <row r="229" spans="2:27">
      <c r="B229" s="549" t="str">
        <f>IF(L229="", "", IF(基本情報入力シート!$M$37="", "",基本情報入力シート!$M$37))</f>
        <v/>
      </c>
      <c r="C229" s="554"/>
      <c r="D229" s="551"/>
      <c r="Z229" s="552"/>
      <c r="AA229" s="553"/>
    </row>
    <row r="230" spans="2:27">
      <c r="B230" s="549" t="str">
        <f>IF(L230="", "", IF(基本情報入力シート!$M$37="", "",基本情報入力シート!$M$37))</f>
        <v/>
      </c>
      <c r="C230" s="554"/>
      <c r="D230" s="551"/>
      <c r="Z230" s="552"/>
      <c r="AA230" s="553"/>
    </row>
    <row r="231" spans="2:27">
      <c r="B231" s="549" t="str">
        <f>IF(L231="", "", IF(基本情報入力シート!$M$37="", "",基本情報入力シート!$M$37))</f>
        <v/>
      </c>
      <c r="C231" s="554"/>
      <c r="D231" s="551"/>
      <c r="Z231" s="552"/>
      <c r="AA231" s="553"/>
    </row>
    <row r="232" spans="2:27">
      <c r="B232" s="549" t="str">
        <f>IF(L232="", "", IF(基本情報入力シート!$M$37="", "",基本情報入力シート!$M$37))</f>
        <v/>
      </c>
      <c r="C232" s="554"/>
      <c r="D232" s="551"/>
      <c r="Z232" s="552"/>
      <c r="AA232" s="553"/>
    </row>
    <row r="233" spans="2:27">
      <c r="B233" s="549" t="str">
        <f>IF(L233="", "", IF(基本情報入力シート!$M$37="", "",基本情報入力シート!$M$37))</f>
        <v/>
      </c>
      <c r="C233" s="554"/>
      <c r="D233" s="551"/>
      <c r="Z233" s="552"/>
      <c r="AA233" s="553"/>
    </row>
    <row r="234" spans="2:27">
      <c r="B234" s="549" t="str">
        <f>IF(L234="", "", IF(基本情報入力シート!$M$37="", "",基本情報入力シート!$M$37))</f>
        <v/>
      </c>
      <c r="C234" s="554"/>
      <c r="D234" s="551"/>
      <c r="Z234" s="552"/>
      <c r="AA234" s="553"/>
    </row>
    <row r="235" spans="2:27">
      <c r="B235" s="549" t="str">
        <f>IF(L235="", "", IF(基本情報入力シート!$M$37="", "",基本情報入力シート!$M$37))</f>
        <v/>
      </c>
      <c r="C235" s="554"/>
      <c r="D235" s="551"/>
      <c r="Z235" s="552"/>
      <c r="AA235" s="553"/>
    </row>
    <row r="236" spans="2:27">
      <c r="B236" s="549" t="str">
        <f>IF(L236="", "", IF(基本情報入力シート!$M$37="", "",基本情報入力シート!$M$37))</f>
        <v/>
      </c>
      <c r="C236" s="554"/>
      <c r="D236" s="551"/>
      <c r="Z236" s="552"/>
      <c r="AA236" s="553"/>
    </row>
    <row r="237" spans="2:27">
      <c r="B237" s="549" t="str">
        <f>IF(L237="", "", IF(基本情報入力シート!$M$37="", "",基本情報入力シート!$M$37))</f>
        <v/>
      </c>
      <c r="C237" s="554"/>
      <c r="D237" s="551"/>
      <c r="Z237" s="552"/>
      <c r="AA237" s="553"/>
    </row>
    <row r="238" spans="2:27">
      <c r="B238" s="549" t="str">
        <f>IF(L238="", "", IF(基本情報入力シート!$M$37="", "",基本情報入力シート!$M$37))</f>
        <v/>
      </c>
      <c r="C238" s="554"/>
      <c r="D238" s="551"/>
      <c r="Z238" s="552"/>
      <c r="AA238" s="553"/>
    </row>
    <row r="239" spans="2:27">
      <c r="B239" s="549" t="str">
        <f>IF(L239="", "", IF(基本情報入力シート!$M$37="", "",基本情報入力シート!$M$37))</f>
        <v/>
      </c>
      <c r="C239" s="554"/>
      <c r="D239" s="551"/>
      <c r="Z239" s="552"/>
      <c r="AA239" s="553"/>
    </row>
    <row r="240" spans="2:27">
      <c r="B240" s="549" t="str">
        <f>IF(L240="", "", IF(基本情報入力シート!$M$37="", "",基本情報入力シート!$M$37))</f>
        <v/>
      </c>
      <c r="C240" s="554"/>
      <c r="D240" s="551"/>
      <c r="Z240" s="552"/>
      <c r="AA240" s="553"/>
    </row>
    <row r="241" spans="2:27">
      <c r="B241" s="549" t="str">
        <f>IF(L241="", "", IF(基本情報入力シート!$M$37="", "",基本情報入力シート!$M$37))</f>
        <v/>
      </c>
      <c r="C241" s="554"/>
      <c r="D241" s="551"/>
      <c r="Z241" s="552"/>
      <c r="AA241" s="553"/>
    </row>
    <row r="242" spans="2:27">
      <c r="B242" s="549" t="str">
        <f>IF(L242="", "", IF(基本情報入力シート!$M$37="", "",基本情報入力シート!$M$37))</f>
        <v/>
      </c>
      <c r="C242" s="554"/>
      <c r="D242" s="551"/>
      <c r="Z242" s="552"/>
      <c r="AA242" s="553"/>
    </row>
    <row r="243" spans="2:27">
      <c r="B243" s="549" t="str">
        <f>IF(L243="", "", IF(基本情報入力シート!$M$37="", "",基本情報入力シート!$M$37))</f>
        <v/>
      </c>
      <c r="C243" s="554"/>
      <c r="D243" s="551"/>
      <c r="Z243" s="552"/>
      <c r="AA243" s="553"/>
    </row>
    <row r="244" spans="2:27">
      <c r="B244" s="549" t="str">
        <f>IF(L244="", "", IF(基本情報入力シート!$M$37="", "",基本情報入力シート!$M$37))</f>
        <v/>
      </c>
      <c r="C244" s="554"/>
      <c r="D244" s="551"/>
      <c r="Z244" s="552"/>
      <c r="AA244" s="553"/>
    </row>
    <row r="245" spans="2:27">
      <c r="B245" s="549" t="str">
        <f>IF(L245="", "", IF(基本情報入力シート!$M$37="", "",基本情報入力シート!$M$37))</f>
        <v/>
      </c>
      <c r="C245" s="554"/>
      <c r="D245" s="551"/>
      <c r="Z245" s="552"/>
      <c r="AA245" s="553"/>
    </row>
    <row r="246" spans="2:27">
      <c r="B246" s="549" t="str">
        <f>IF(L246="", "", IF(基本情報入力シート!$M$37="", "",基本情報入力シート!$M$37))</f>
        <v/>
      </c>
      <c r="C246" s="554"/>
      <c r="D246" s="551"/>
      <c r="Z246" s="552"/>
      <c r="AA246" s="553"/>
    </row>
    <row r="247" spans="2:27">
      <c r="B247" s="549" t="str">
        <f>IF(L247="", "", IF(基本情報入力シート!$M$37="", "",基本情報入力シート!$M$37))</f>
        <v/>
      </c>
      <c r="C247" s="554"/>
      <c r="D247" s="551"/>
      <c r="Z247" s="552"/>
      <c r="AA247" s="553"/>
    </row>
    <row r="248" spans="2:27">
      <c r="B248" s="549" t="str">
        <f>IF(L248="", "", IF(基本情報入力シート!$M$37="", "",基本情報入力シート!$M$37))</f>
        <v/>
      </c>
      <c r="C248" s="554"/>
      <c r="D248" s="551"/>
      <c r="Z248" s="552"/>
      <c r="AA248" s="553"/>
    </row>
    <row r="249" spans="2:27">
      <c r="B249" s="549" t="str">
        <f>IF(L249="", "", IF(基本情報入力シート!$M$37="", "",基本情報入力シート!$M$37))</f>
        <v/>
      </c>
      <c r="C249" s="554"/>
      <c r="D249" s="551"/>
      <c r="Z249" s="552"/>
      <c r="AA249" s="553"/>
    </row>
    <row r="250" spans="2:27">
      <c r="B250" s="549" t="str">
        <f>IF(L250="", "", IF(基本情報入力シート!$M$37="", "",基本情報入力シート!$M$37))</f>
        <v/>
      </c>
      <c r="C250" s="554"/>
      <c r="D250" s="551"/>
      <c r="Z250" s="552"/>
      <c r="AA250" s="553"/>
    </row>
    <row r="251" spans="2:27">
      <c r="B251" s="549" t="str">
        <f>IF(L251="", "", IF(基本情報入力シート!$M$37="", "",基本情報入力シート!$M$37))</f>
        <v/>
      </c>
      <c r="C251" s="554"/>
      <c r="D251" s="551"/>
      <c r="Z251" s="552"/>
      <c r="AA251" s="553"/>
    </row>
    <row r="252" spans="2:27">
      <c r="B252" s="549" t="str">
        <f>IF(L252="", "", IF(基本情報入力シート!$M$37="", "",基本情報入力シート!$M$37))</f>
        <v/>
      </c>
      <c r="C252" s="554"/>
      <c r="D252" s="551"/>
      <c r="Z252" s="552"/>
      <c r="AA252" s="553"/>
    </row>
    <row r="253" spans="2:27">
      <c r="B253" s="549" t="str">
        <f>IF(L253="", "", IF(基本情報入力シート!$M$37="", "",基本情報入力シート!$M$37))</f>
        <v/>
      </c>
      <c r="C253" s="554"/>
      <c r="D253" s="551"/>
      <c r="Z253" s="552"/>
      <c r="AA253" s="553"/>
    </row>
    <row r="254" spans="2:27">
      <c r="B254" s="549" t="str">
        <f>IF(L254="", "", IF(基本情報入力シート!$M$37="", "",基本情報入力シート!$M$37))</f>
        <v/>
      </c>
      <c r="C254" s="554"/>
      <c r="D254" s="551"/>
      <c r="Z254" s="552"/>
      <c r="AA254" s="553"/>
    </row>
    <row r="255" spans="2:27">
      <c r="B255" s="549" t="str">
        <f>IF(L255="", "", IF(基本情報入力シート!$M$37="", "",基本情報入力シート!$M$37))</f>
        <v/>
      </c>
      <c r="C255" s="554"/>
      <c r="D255" s="551"/>
      <c r="Z255" s="552"/>
      <c r="AA255" s="553"/>
    </row>
    <row r="256" spans="2:27">
      <c r="B256" s="549" t="str">
        <f>IF(L256="", "", IF(基本情報入力シート!$M$37="", "",基本情報入力シート!$M$37))</f>
        <v/>
      </c>
      <c r="C256" s="554"/>
      <c r="D256" s="551"/>
      <c r="Z256" s="552"/>
      <c r="AA256" s="553"/>
    </row>
    <row r="257" spans="2:27">
      <c r="B257" s="549" t="str">
        <f>IF(L257="", "", IF(基本情報入力シート!$M$37="", "",基本情報入力シート!$M$37))</f>
        <v/>
      </c>
      <c r="C257" s="554"/>
      <c r="D257" s="551"/>
      <c r="Z257" s="552"/>
      <c r="AA257" s="553"/>
    </row>
    <row r="258" spans="2:27">
      <c r="B258" s="549" t="str">
        <f>IF(L258="", "", IF(基本情報入力シート!$M$37="", "",基本情報入力シート!$M$37))</f>
        <v/>
      </c>
      <c r="C258" s="554"/>
      <c r="D258" s="551"/>
      <c r="Z258" s="552"/>
      <c r="AA258" s="553"/>
    </row>
    <row r="259" spans="2:27">
      <c r="B259" s="549" t="str">
        <f>IF(L259="", "", IF(基本情報入力シート!$M$37="", "",基本情報入力シート!$M$37))</f>
        <v/>
      </c>
      <c r="C259" s="554"/>
      <c r="D259" s="551"/>
      <c r="Z259" s="552"/>
      <c r="AA259" s="553"/>
    </row>
    <row r="260" spans="2:27">
      <c r="B260" s="549" t="str">
        <f>IF(L260="", "", IF(基本情報入力シート!$M$37="", "",基本情報入力シート!$M$37))</f>
        <v/>
      </c>
      <c r="C260" s="554"/>
      <c r="D260" s="551"/>
      <c r="Z260" s="552"/>
      <c r="AA260" s="553"/>
    </row>
    <row r="261" spans="2:27">
      <c r="B261" s="549" t="str">
        <f>IF(L261="", "", IF(基本情報入力シート!$M$37="", "",基本情報入力シート!$M$37))</f>
        <v/>
      </c>
      <c r="C261" s="554"/>
      <c r="D261" s="551"/>
      <c r="Z261" s="552"/>
      <c r="AA261" s="553"/>
    </row>
    <row r="262" spans="2:27">
      <c r="B262" s="549" t="str">
        <f>IF(L262="", "", IF(基本情報入力シート!$M$37="", "",基本情報入力シート!$M$37))</f>
        <v/>
      </c>
      <c r="C262" s="554"/>
      <c r="D262" s="551"/>
      <c r="Z262" s="552"/>
      <c r="AA262" s="553"/>
    </row>
    <row r="263" spans="2:27">
      <c r="B263" s="549" t="str">
        <f>IF(L263="", "", IF(基本情報入力シート!$M$37="", "",基本情報入力シート!$M$37))</f>
        <v/>
      </c>
      <c r="C263" s="554"/>
      <c r="D263" s="551"/>
      <c r="Z263" s="552"/>
      <c r="AA263" s="553"/>
    </row>
    <row r="264" spans="2:27">
      <c r="B264" s="549" t="str">
        <f>IF(L264="", "", IF(基本情報入力シート!$M$37="", "",基本情報入力シート!$M$37))</f>
        <v/>
      </c>
      <c r="C264" s="554"/>
      <c r="D264" s="551"/>
      <c r="Z264" s="552"/>
      <c r="AA264" s="553"/>
    </row>
    <row r="265" spans="2:27">
      <c r="B265" s="549" t="str">
        <f>IF(L265="", "", IF(基本情報入力シート!$M$37="", "",基本情報入力シート!$M$37))</f>
        <v/>
      </c>
      <c r="C265" s="554"/>
      <c r="D265" s="551"/>
      <c r="Z265" s="552"/>
      <c r="AA265" s="553"/>
    </row>
    <row r="266" spans="2:27">
      <c r="B266" s="549" t="str">
        <f>IF(L266="", "", IF(基本情報入力シート!$M$37="", "",基本情報入力シート!$M$37))</f>
        <v/>
      </c>
      <c r="C266" s="554"/>
      <c r="D266" s="551"/>
      <c r="Z266" s="552"/>
      <c r="AA266" s="553"/>
    </row>
    <row r="267" spans="2:27">
      <c r="B267" s="549" t="str">
        <f>IF(L267="", "", IF(基本情報入力シート!$M$37="", "",基本情報入力シート!$M$37))</f>
        <v/>
      </c>
      <c r="C267" s="554"/>
      <c r="D267" s="551"/>
      <c r="Z267" s="552"/>
      <c r="AA267" s="553"/>
    </row>
    <row r="268" spans="2:27">
      <c r="B268" s="549" t="str">
        <f>IF(L268="", "", IF(基本情報入力シート!$M$37="", "",基本情報入力シート!$M$37))</f>
        <v/>
      </c>
      <c r="C268" s="554"/>
      <c r="D268" s="551"/>
      <c r="Z268" s="552"/>
      <c r="AA268" s="553"/>
    </row>
    <row r="269" spans="2:27">
      <c r="B269" s="549" t="str">
        <f>IF(L269="", "", IF(基本情報入力シート!$M$37="", "",基本情報入力シート!$M$37))</f>
        <v/>
      </c>
      <c r="C269" s="554"/>
      <c r="D269" s="551"/>
      <c r="Z269" s="552"/>
      <c r="AA269" s="553"/>
    </row>
    <row r="270" spans="2:27">
      <c r="B270" s="549" t="str">
        <f>IF(L270="", "", IF(基本情報入力シート!$M$37="", "",基本情報入力シート!$M$37))</f>
        <v/>
      </c>
      <c r="C270" s="554"/>
      <c r="D270" s="551"/>
      <c r="Z270" s="552"/>
      <c r="AA270" s="553"/>
    </row>
    <row r="271" spans="2:27">
      <c r="B271" s="549" t="str">
        <f>IF(L271="", "", IF(基本情報入力シート!$M$37="", "",基本情報入力シート!$M$37))</f>
        <v/>
      </c>
      <c r="C271" s="554"/>
      <c r="D271" s="551"/>
      <c r="Z271" s="552"/>
      <c r="AA271" s="553"/>
    </row>
    <row r="272" spans="2:27">
      <c r="B272" s="549" t="str">
        <f>IF(L272="", "", IF(基本情報入力シート!$M$37="", "",基本情報入力シート!$M$37))</f>
        <v/>
      </c>
      <c r="C272" s="554"/>
      <c r="D272" s="551"/>
      <c r="Z272" s="552"/>
      <c r="AA272" s="553"/>
    </row>
    <row r="273" spans="2:27">
      <c r="B273" s="549" t="str">
        <f>IF(L273="", "", IF(基本情報入力シート!$M$37="", "",基本情報入力シート!$M$37))</f>
        <v/>
      </c>
      <c r="C273" s="554"/>
      <c r="D273" s="551"/>
      <c r="Z273" s="552"/>
      <c r="AA273" s="553"/>
    </row>
    <row r="274" spans="2:27">
      <c r="B274" s="549" t="str">
        <f>IF(L274="", "", IF(基本情報入力シート!$M$37="", "",基本情報入力シート!$M$37))</f>
        <v/>
      </c>
      <c r="C274" s="554"/>
      <c r="D274" s="551"/>
      <c r="Z274" s="552"/>
      <c r="AA274" s="553"/>
    </row>
    <row r="275" spans="2:27">
      <c r="B275" s="549" t="str">
        <f>IF(L275="", "", IF(基本情報入力シート!$M$37="", "",基本情報入力シート!$M$37))</f>
        <v/>
      </c>
      <c r="C275" s="554"/>
      <c r="D275" s="551"/>
      <c r="Z275" s="552"/>
      <c r="AA275" s="553"/>
    </row>
    <row r="276" spans="2:27">
      <c r="B276" s="549" t="str">
        <f>IF(L276="", "", IF(基本情報入力シート!$M$37="", "",基本情報入力シート!$M$37))</f>
        <v/>
      </c>
      <c r="C276" s="554"/>
      <c r="D276" s="551"/>
      <c r="Z276" s="552"/>
      <c r="AA276" s="553"/>
    </row>
    <row r="277" spans="2:27">
      <c r="B277" s="549" t="str">
        <f>IF(L277="", "", IF(基本情報入力シート!$M$37="", "",基本情報入力シート!$M$37))</f>
        <v/>
      </c>
      <c r="C277" s="554"/>
      <c r="D277" s="551"/>
      <c r="Z277" s="552"/>
      <c r="AA277" s="553"/>
    </row>
    <row r="278" spans="2:27">
      <c r="B278" s="549" t="str">
        <f>IF(L278="", "", IF(基本情報入力シート!$M$37="", "",基本情報入力シート!$M$37))</f>
        <v/>
      </c>
      <c r="C278" s="554"/>
      <c r="D278" s="551"/>
      <c r="Z278" s="552"/>
      <c r="AA278" s="553"/>
    </row>
    <row r="279" spans="2:27">
      <c r="B279" s="549" t="str">
        <f>IF(L279="", "", IF(基本情報入力シート!$M$37="", "",基本情報入力シート!$M$37))</f>
        <v/>
      </c>
      <c r="C279" s="554"/>
      <c r="D279" s="551"/>
      <c r="Z279" s="552"/>
      <c r="AA279" s="553"/>
    </row>
    <row r="280" spans="2:27">
      <c r="B280" s="549" t="str">
        <f>IF(L280="", "", IF(基本情報入力シート!$M$37="", "",基本情報入力シート!$M$37))</f>
        <v/>
      </c>
      <c r="C280" s="554"/>
      <c r="D280" s="551"/>
      <c r="Z280" s="552"/>
      <c r="AA280" s="553"/>
    </row>
    <row r="281" spans="2:27">
      <c r="B281" s="549" t="str">
        <f>IF(L281="", "", IF(基本情報入力シート!$M$37="", "",基本情報入力シート!$M$37))</f>
        <v/>
      </c>
      <c r="C281" s="554"/>
      <c r="D281" s="551"/>
      <c r="Z281" s="552"/>
      <c r="AA281" s="553"/>
    </row>
    <row r="282" spans="2:27">
      <c r="B282" s="549" t="str">
        <f>IF(L282="", "", IF(基本情報入力シート!$M$37="", "",基本情報入力シート!$M$37))</f>
        <v/>
      </c>
      <c r="C282" s="554"/>
      <c r="D282" s="551"/>
      <c r="Z282" s="552"/>
      <c r="AA282" s="553"/>
    </row>
    <row r="283" spans="2:27">
      <c r="B283" s="549" t="str">
        <f>IF(L283="", "", IF(基本情報入力シート!$M$37="", "",基本情報入力シート!$M$37))</f>
        <v/>
      </c>
      <c r="C283" s="554"/>
      <c r="D283" s="551"/>
      <c r="Z283" s="552"/>
      <c r="AA283" s="553"/>
    </row>
    <row r="284" spans="2:27">
      <c r="B284" s="549" t="str">
        <f>IF(L284="", "", IF(基本情報入力シート!$M$37="", "",基本情報入力シート!$M$37))</f>
        <v/>
      </c>
      <c r="C284" s="554"/>
      <c r="D284" s="551"/>
      <c r="Z284" s="552"/>
      <c r="AA284" s="553"/>
    </row>
    <row r="285" spans="2:27">
      <c r="B285" s="549" t="str">
        <f>IF(L285="", "", IF(基本情報入力シート!$M$37="", "",基本情報入力シート!$M$37))</f>
        <v/>
      </c>
      <c r="C285" s="554"/>
      <c r="D285" s="551"/>
      <c r="Z285" s="552"/>
      <c r="AA285" s="553"/>
    </row>
    <row r="286" spans="2:27">
      <c r="B286" s="549" t="str">
        <f>IF(L286="", "", IF(基本情報入力シート!$M$37="", "",基本情報入力シート!$M$37))</f>
        <v/>
      </c>
      <c r="C286" s="554"/>
      <c r="D286" s="551"/>
      <c r="Z286" s="552"/>
      <c r="AA286" s="553"/>
    </row>
    <row r="287" spans="2:27">
      <c r="B287" s="549" t="str">
        <f>IF(L287="", "", IF(基本情報入力シート!$M$37="", "",基本情報入力シート!$M$37))</f>
        <v/>
      </c>
      <c r="C287" s="554"/>
      <c r="D287" s="551"/>
      <c r="Z287" s="552"/>
      <c r="AA287" s="553"/>
    </row>
    <row r="288" spans="2:27">
      <c r="B288" s="549" t="str">
        <f>IF(L288="", "", IF(基本情報入力シート!$M$37="", "",基本情報入力シート!$M$37))</f>
        <v/>
      </c>
      <c r="C288" s="554"/>
      <c r="D288" s="551"/>
      <c r="Z288" s="552"/>
      <c r="AA288" s="553"/>
    </row>
    <row r="289" spans="2:27">
      <c r="B289" s="549" t="str">
        <f>IF(L289="", "", IF(基本情報入力シート!$M$37="", "",基本情報入力シート!$M$37))</f>
        <v/>
      </c>
      <c r="C289" s="554"/>
      <c r="D289" s="551"/>
      <c r="Z289" s="552"/>
      <c r="AA289" s="553"/>
    </row>
    <row r="290" spans="2:27">
      <c r="B290" s="549" t="str">
        <f>IF(L290="", "", IF(基本情報入力シート!$M$37="", "",基本情報入力シート!$M$37))</f>
        <v/>
      </c>
      <c r="C290" s="554"/>
      <c r="D290" s="551"/>
      <c r="Z290" s="552"/>
      <c r="AA290" s="553"/>
    </row>
    <row r="291" spans="2:27">
      <c r="B291" s="549" t="str">
        <f>IF(L291="", "", IF(基本情報入力シート!$M$37="", "",基本情報入力シート!$M$37))</f>
        <v/>
      </c>
      <c r="C291" s="554"/>
      <c r="D291" s="551"/>
      <c r="Z291" s="552"/>
      <c r="AA291" s="553"/>
    </row>
    <row r="292" spans="2:27">
      <c r="B292" s="549" t="str">
        <f>IF(L292="", "", IF(基本情報入力シート!$M$37="", "",基本情報入力シート!$M$37))</f>
        <v/>
      </c>
      <c r="C292" s="554"/>
      <c r="D292" s="551"/>
      <c r="Z292" s="552"/>
      <c r="AA292" s="553"/>
    </row>
    <row r="293" spans="2:27">
      <c r="B293" s="549" t="str">
        <f>IF(L293="", "", IF(基本情報入力シート!$M$37="", "",基本情報入力シート!$M$37))</f>
        <v/>
      </c>
      <c r="C293" s="554"/>
      <c r="D293" s="551"/>
      <c r="Z293" s="552"/>
      <c r="AA293" s="553"/>
    </row>
    <row r="294" spans="2:27">
      <c r="B294" s="549" t="str">
        <f>IF(L294="", "", IF(基本情報入力シート!$M$37="", "",基本情報入力シート!$M$37))</f>
        <v/>
      </c>
      <c r="C294" s="554"/>
      <c r="D294" s="551"/>
      <c r="Z294" s="552"/>
      <c r="AA294" s="553"/>
    </row>
    <row r="295" spans="2:27">
      <c r="B295" s="549" t="str">
        <f>IF(L295="", "", IF(基本情報入力シート!$M$37="", "",基本情報入力シート!$M$37))</f>
        <v/>
      </c>
      <c r="C295" s="554"/>
      <c r="D295" s="551"/>
      <c r="Z295" s="552"/>
      <c r="AA295" s="553"/>
    </row>
    <row r="296" spans="2:27">
      <c r="B296" s="549" t="str">
        <f>IF(L296="", "", IF(基本情報入力シート!$M$37="", "",基本情報入力シート!$M$37))</f>
        <v/>
      </c>
      <c r="C296" s="554"/>
      <c r="D296" s="551"/>
      <c r="Z296" s="552"/>
      <c r="AA296" s="553"/>
    </row>
    <row r="297" spans="2:27">
      <c r="B297" s="549" t="str">
        <f>IF(L297="", "", IF(基本情報入力シート!$M$37="", "",基本情報入力シート!$M$37))</f>
        <v/>
      </c>
      <c r="C297" s="554"/>
      <c r="D297" s="551"/>
      <c r="Z297" s="552"/>
      <c r="AA297" s="553"/>
    </row>
    <row r="298" spans="2:27">
      <c r="B298" s="549" t="str">
        <f>IF(L298="", "", IF(基本情報入力シート!$M$37="", "",基本情報入力シート!$M$37))</f>
        <v/>
      </c>
      <c r="C298" s="554"/>
      <c r="D298" s="551"/>
      <c r="Z298" s="552"/>
      <c r="AA298" s="553"/>
    </row>
    <row r="299" spans="2:27">
      <c r="B299" s="549" t="str">
        <f>IF(L299="", "", IF(基本情報入力シート!$M$37="", "",基本情報入力シート!$M$37))</f>
        <v/>
      </c>
      <c r="C299" s="554"/>
      <c r="D299" s="551"/>
      <c r="Z299" s="552"/>
      <c r="AA299" s="553"/>
    </row>
    <row r="300" spans="2:27">
      <c r="B300" s="549" t="str">
        <f>IF(L300="", "", IF(基本情報入力シート!$M$37="", "",基本情報入力シート!$M$37))</f>
        <v/>
      </c>
      <c r="C300" s="554"/>
      <c r="D300" s="551"/>
      <c r="Z300" s="552"/>
      <c r="AA300" s="553"/>
    </row>
    <row r="301" spans="2:27">
      <c r="B301" s="549" t="str">
        <f>IF(L301="", "", IF(基本情報入力シート!$M$37="", "",基本情報入力シート!$M$37))</f>
        <v/>
      </c>
      <c r="C301" s="554"/>
      <c r="D301" s="551"/>
      <c r="Z301" s="552"/>
      <c r="AA301" s="553"/>
    </row>
    <row r="302" spans="2:27">
      <c r="B302" s="549" t="str">
        <f>IF(L302="", "", IF(基本情報入力シート!$M$37="", "",基本情報入力シート!$M$37))</f>
        <v/>
      </c>
      <c r="C302" s="554"/>
      <c r="D302" s="551"/>
      <c r="Z302" s="552"/>
      <c r="AA302" s="553"/>
    </row>
    <row r="303" spans="2:27">
      <c r="B303" s="549" t="str">
        <f>IF(L303="", "", IF(基本情報入力シート!$M$37="", "",基本情報入力シート!$M$37))</f>
        <v/>
      </c>
      <c r="C303" s="554"/>
      <c r="D303" s="551"/>
      <c r="Z303" s="552"/>
      <c r="AA303" s="553"/>
    </row>
    <row r="304" spans="2:27">
      <c r="B304" s="549" t="str">
        <f>IF(L304="", "", IF(基本情報入力シート!$M$37="", "",基本情報入力シート!$M$37))</f>
        <v/>
      </c>
      <c r="C304" s="554"/>
      <c r="D304" s="551"/>
      <c r="Z304" s="552"/>
      <c r="AA304" s="553"/>
    </row>
    <row r="305" spans="2:27">
      <c r="B305" s="549" t="str">
        <f>IF(L305="", "", IF(基本情報入力シート!$M$37="", "",基本情報入力シート!$M$37))</f>
        <v/>
      </c>
      <c r="C305" s="554"/>
      <c r="D305" s="551"/>
      <c r="Z305" s="552"/>
      <c r="AA305" s="553"/>
    </row>
    <row r="306" spans="2:27">
      <c r="B306" s="549" t="str">
        <f>IF(L306="", "", IF(基本情報入力シート!$M$37="", "",基本情報入力シート!$M$37))</f>
        <v/>
      </c>
      <c r="C306" s="554"/>
      <c r="D306" s="551"/>
      <c r="Z306" s="552"/>
      <c r="AA306" s="553"/>
    </row>
    <row r="307" spans="2:27">
      <c r="B307" s="549" t="str">
        <f>IF(L307="", "", IF(基本情報入力シート!$M$37="", "",基本情報入力シート!$M$37))</f>
        <v/>
      </c>
      <c r="C307" s="554"/>
      <c r="D307" s="551"/>
      <c r="Z307" s="552"/>
      <c r="AA307" s="553"/>
    </row>
    <row r="308" spans="2:27">
      <c r="B308" s="549" t="str">
        <f>IF(L308="", "", IF(基本情報入力シート!$M$37="", "",基本情報入力シート!$M$37))</f>
        <v/>
      </c>
      <c r="C308" s="554"/>
      <c r="D308" s="551"/>
      <c r="Z308" s="552"/>
      <c r="AA308" s="553"/>
    </row>
    <row r="309" spans="2:27">
      <c r="B309" s="549" t="str">
        <f>IF(L309="", "", IF(基本情報入力シート!$M$37="", "",基本情報入力シート!$M$37))</f>
        <v/>
      </c>
      <c r="C309" s="554"/>
      <c r="D309" s="551"/>
      <c r="Z309" s="552"/>
      <c r="AA309" s="553"/>
    </row>
    <row r="310" spans="2:27">
      <c r="B310" s="549" t="str">
        <f>IF(L310="", "", IF(基本情報入力シート!$M$37="", "",基本情報入力シート!$M$37))</f>
        <v/>
      </c>
      <c r="C310" s="554"/>
      <c r="D310" s="551"/>
      <c r="Z310" s="552"/>
      <c r="AA310" s="553"/>
    </row>
    <row r="311" spans="2:27">
      <c r="B311" s="549" t="str">
        <f>IF(L311="", "", IF(基本情報入力シート!$M$37="", "",基本情報入力シート!$M$37))</f>
        <v/>
      </c>
      <c r="C311" s="554"/>
      <c r="D311" s="551"/>
      <c r="Z311" s="552"/>
      <c r="AA311" s="553"/>
    </row>
    <row r="312" spans="2:27">
      <c r="B312" s="549" t="str">
        <f>IF(L312="", "", IF(基本情報入力シート!$M$37="", "",基本情報入力シート!$M$37))</f>
        <v/>
      </c>
      <c r="C312" s="554"/>
      <c r="D312" s="551"/>
      <c r="Z312" s="552"/>
      <c r="AA312" s="553"/>
    </row>
    <row r="313" spans="2:27">
      <c r="B313" s="549" t="str">
        <f>IF(L313="", "", IF(基本情報入力シート!$M$37="", "",基本情報入力シート!$M$37))</f>
        <v/>
      </c>
      <c r="C313" s="554"/>
      <c r="D313" s="551"/>
      <c r="Z313" s="552"/>
      <c r="AA313" s="553"/>
    </row>
    <row r="314" spans="2:27">
      <c r="B314" s="549" t="str">
        <f>IF(L314="", "", IF(基本情報入力シート!$M$37="", "",基本情報入力シート!$M$37))</f>
        <v/>
      </c>
      <c r="C314" s="554"/>
      <c r="D314" s="551"/>
      <c r="Z314" s="552"/>
      <c r="AA314" s="553"/>
    </row>
    <row r="315" spans="2:27">
      <c r="B315" s="549" t="str">
        <f>IF(L315="", "", IF(基本情報入力シート!$M$37="", "",基本情報入力シート!$M$37))</f>
        <v/>
      </c>
      <c r="C315" s="554"/>
      <c r="D315" s="551"/>
      <c r="Z315" s="552"/>
      <c r="AA315" s="553"/>
    </row>
    <row r="316" spans="2:27">
      <c r="B316" s="549" t="str">
        <f>IF(L316="", "", IF(基本情報入力シート!$M$37="", "",基本情報入力シート!$M$37))</f>
        <v/>
      </c>
      <c r="C316" s="554"/>
      <c r="D316" s="551"/>
      <c r="Z316" s="552"/>
      <c r="AA316" s="553"/>
    </row>
    <row r="317" spans="2:27">
      <c r="B317" s="549" t="str">
        <f>IF(L317="", "", IF(基本情報入力シート!$M$37="", "",基本情報入力シート!$M$37))</f>
        <v/>
      </c>
      <c r="C317" s="554"/>
      <c r="D317" s="551"/>
      <c r="Z317" s="552"/>
      <c r="AA317" s="553"/>
    </row>
    <row r="318" spans="2:27">
      <c r="B318" s="549" t="str">
        <f>IF(L318="", "", IF(基本情報入力シート!$M$37="", "",基本情報入力シート!$M$37))</f>
        <v/>
      </c>
      <c r="C318" s="554"/>
      <c r="D318" s="551"/>
      <c r="Z318" s="552"/>
      <c r="AA318" s="553"/>
    </row>
    <row r="319" spans="2:27">
      <c r="B319" s="549" t="str">
        <f>IF(L319="", "", IF(基本情報入力シート!$M$37="", "",基本情報入力シート!$M$37))</f>
        <v/>
      </c>
      <c r="C319" s="554"/>
      <c r="D319" s="551"/>
      <c r="Z319" s="552"/>
      <c r="AA319" s="553"/>
    </row>
    <row r="320" spans="2:27">
      <c r="B320" s="549" t="str">
        <f>IF(L320="", "", IF(基本情報入力シート!$M$37="", "",基本情報入力シート!$M$37))</f>
        <v/>
      </c>
      <c r="C320" s="554"/>
      <c r="D320" s="551"/>
      <c r="Z320" s="552"/>
      <c r="AA320" s="553"/>
    </row>
    <row r="321" spans="2:27">
      <c r="B321" s="549" t="str">
        <f>IF(L321="", "", IF(基本情報入力シート!$M$37="", "",基本情報入力シート!$M$37))</f>
        <v/>
      </c>
      <c r="C321" s="554"/>
      <c r="D321" s="551"/>
      <c r="Z321" s="552"/>
      <c r="AA321" s="553"/>
    </row>
    <row r="322" spans="2:27">
      <c r="B322" s="549" t="str">
        <f>IF(L322="", "", IF(基本情報入力シート!$M$37="", "",基本情報入力シート!$M$37))</f>
        <v/>
      </c>
      <c r="C322" s="554"/>
      <c r="D322" s="551"/>
      <c r="Z322" s="552"/>
      <c r="AA322" s="553"/>
    </row>
    <row r="323" spans="2:27">
      <c r="B323" s="549" t="str">
        <f>IF(L323="", "", IF(基本情報入力シート!$M$37="", "",基本情報入力シート!$M$37))</f>
        <v/>
      </c>
      <c r="C323" s="554"/>
      <c r="D323" s="551"/>
      <c r="Z323" s="552"/>
      <c r="AA323" s="553"/>
    </row>
    <row r="324" spans="2:27">
      <c r="B324" s="549" t="str">
        <f>IF(L324="", "", IF(基本情報入力シート!$M$37="", "",基本情報入力シート!$M$37))</f>
        <v/>
      </c>
      <c r="C324" s="554"/>
      <c r="D324" s="551"/>
      <c r="Z324" s="552"/>
      <c r="AA324" s="553"/>
    </row>
    <row r="325" spans="2:27">
      <c r="B325" s="549" t="str">
        <f>IF(L325="", "", IF(基本情報入力シート!$M$37="", "",基本情報入力シート!$M$37))</f>
        <v/>
      </c>
      <c r="C325" s="554"/>
      <c r="D325" s="551"/>
      <c r="Z325" s="552"/>
      <c r="AA325" s="553"/>
    </row>
    <row r="326" spans="2:27">
      <c r="B326" s="549" t="str">
        <f>IF(L326="", "", IF(基本情報入力シート!$M$37="", "",基本情報入力シート!$M$37))</f>
        <v/>
      </c>
      <c r="C326" s="554"/>
      <c r="D326" s="551"/>
      <c r="Z326" s="552"/>
      <c r="AA326" s="553"/>
    </row>
    <row r="327" spans="2:27">
      <c r="B327" s="549" t="str">
        <f>IF(L327="", "", IF(基本情報入力シート!$M$37="", "",基本情報入力シート!$M$37))</f>
        <v/>
      </c>
      <c r="C327" s="554"/>
      <c r="D327" s="551"/>
      <c r="Z327" s="552"/>
      <c r="AA327" s="553"/>
    </row>
    <row r="328" spans="2:27">
      <c r="B328" s="549" t="str">
        <f>IF(L328="", "", IF(基本情報入力シート!$M$37="", "",基本情報入力シート!$M$37))</f>
        <v/>
      </c>
      <c r="C328" s="554"/>
      <c r="D328" s="551"/>
      <c r="Z328" s="552"/>
      <c r="AA328" s="553"/>
    </row>
    <row r="329" spans="2:27">
      <c r="B329" s="549" t="str">
        <f>IF(L329="", "", IF(基本情報入力シート!$M$37="", "",基本情報入力シート!$M$37))</f>
        <v/>
      </c>
      <c r="C329" s="554"/>
      <c r="D329" s="551"/>
      <c r="Z329" s="552"/>
      <c r="AA329" s="553"/>
    </row>
    <row r="330" spans="2:27">
      <c r="B330" s="549" t="str">
        <f>IF(L330="", "", IF(基本情報入力シート!$M$37="", "",基本情報入力シート!$M$37))</f>
        <v/>
      </c>
      <c r="C330" s="554"/>
      <c r="D330" s="551"/>
      <c r="Z330" s="552"/>
      <c r="AA330" s="553"/>
    </row>
    <row r="331" spans="2:27">
      <c r="B331" s="549" t="str">
        <f>IF(L331="", "", IF(基本情報入力シート!$M$37="", "",基本情報入力シート!$M$37))</f>
        <v/>
      </c>
      <c r="C331" s="554"/>
      <c r="D331" s="551"/>
      <c r="Z331" s="552"/>
      <c r="AA331" s="553"/>
    </row>
    <row r="332" spans="2:27">
      <c r="B332" s="549" t="str">
        <f>IF(L332="", "", IF(基本情報入力シート!$M$37="", "",基本情報入力シート!$M$37))</f>
        <v/>
      </c>
      <c r="C332" s="554"/>
      <c r="D332" s="551"/>
      <c r="Z332" s="552"/>
      <c r="AA332" s="553"/>
    </row>
    <row r="333" spans="2:27">
      <c r="B333" s="549" t="str">
        <f>IF(L333="", "", IF(基本情報入力シート!$M$37="", "",基本情報入力シート!$M$37))</f>
        <v/>
      </c>
      <c r="C333" s="554"/>
      <c r="D333" s="551"/>
      <c r="Z333" s="552"/>
      <c r="AA333" s="553"/>
    </row>
    <row r="334" spans="2:27">
      <c r="B334" s="549" t="str">
        <f>IF(L334="", "", IF(基本情報入力シート!$M$37="", "",基本情報入力シート!$M$37))</f>
        <v/>
      </c>
      <c r="C334" s="554"/>
      <c r="D334" s="551"/>
      <c r="Z334" s="552"/>
      <c r="AA334" s="553"/>
    </row>
    <row r="335" spans="2:27">
      <c r="B335" s="549" t="str">
        <f>IF(L335="", "", IF(基本情報入力シート!$M$37="", "",基本情報入力シート!$M$37))</f>
        <v/>
      </c>
      <c r="C335" s="554"/>
      <c r="D335" s="551"/>
      <c r="Z335" s="552"/>
      <c r="AA335" s="553"/>
    </row>
    <row r="336" spans="2:27">
      <c r="B336" s="549" t="str">
        <f>IF(L336="", "", IF(基本情報入力シート!$M$37="", "",基本情報入力シート!$M$37))</f>
        <v/>
      </c>
      <c r="C336" s="554"/>
      <c r="D336" s="551"/>
      <c r="Z336" s="552"/>
      <c r="AA336" s="553"/>
    </row>
    <row r="337" spans="2:27">
      <c r="B337" s="549" t="str">
        <f>IF(L337="", "", IF(基本情報入力シート!$M$37="", "",基本情報入力シート!$M$37))</f>
        <v/>
      </c>
      <c r="C337" s="554"/>
      <c r="D337" s="551"/>
      <c r="Z337" s="552"/>
      <c r="AA337" s="553"/>
    </row>
    <row r="338" spans="2:27">
      <c r="B338" s="549" t="str">
        <f>IF(L338="", "", IF(基本情報入力シート!$M$37="", "",基本情報入力シート!$M$37))</f>
        <v/>
      </c>
      <c r="C338" s="554"/>
      <c r="D338" s="551"/>
      <c r="Z338" s="552"/>
      <c r="AA338" s="553"/>
    </row>
    <row r="339" spans="2:27">
      <c r="B339" s="549" t="str">
        <f>IF(L339="", "", IF(基本情報入力シート!$M$37="", "",基本情報入力シート!$M$37))</f>
        <v/>
      </c>
      <c r="C339" s="554"/>
      <c r="D339" s="551"/>
      <c r="Z339" s="552"/>
      <c r="AA339" s="553"/>
    </row>
    <row r="340" spans="2:27">
      <c r="B340" s="549" t="str">
        <f>IF(L340="", "", IF(基本情報入力シート!$M$37="", "",基本情報入力シート!$M$37))</f>
        <v/>
      </c>
      <c r="C340" s="554"/>
      <c r="D340" s="551"/>
      <c r="Z340" s="552"/>
      <c r="AA340" s="553"/>
    </row>
    <row r="341" spans="2:27">
      <c r="B341" s="549" t="str">
        <f>IF(L341="", "", IF(基本情報入力シート!$M$37="", "",基本情報入力シート!$M$37))</f>
        <v/>
      </c>
      <c r="C341" s="554"/>
      <c r="D341" s="551"/>
      <c r="Z341" s="552"/>
      <c r="AA341" s="553"/>
    </row>
    <row r="342" spans="2:27">
      <c r="B342" s="549" t="str">
        <f>IF(L342="", "", IF(基本情報入力シート!$M$37="", "",基本情報入力シート!$M$37))</f>
        <v/>
      </c>
      <c r="C342" s="554"/>
      <c r="D342" s="551"/>
      <c r="Z342" s="552"/>
      <c r="AA342" s="553"/>
    </row>
    <row r="343" spans="2:27">
      <c r="B343" s="549" t="str">
        <f>IF(L343="", "", IF(基本情報入力シート!$M$37="", "",基本情報入力シート!$M$37))</f>
        <v/>
      </c>
      <c r="C343" s="554"/>
      <c r="D343" s="551"/>
      <c r="Z343" s="552"/>
      <c r="AA343" s="553"/>
    </row>
    <row r="344" spans="2:27">
      <c r="B344" s="549" t="str">
        <f>IF(L344="", "", IF(基本情報入力シート!$M$37="", "",基本情報入力シート!$M$37))</f>
        <v/>
      </c>
      <c r="C344" s="554"/>
      <c r="D344" s="551"/>
      <c r="Z344" s="552"/>
      <c r="AA344" s="553"/>
    </row>
    <row r="345" spans="2:27">
      <c r="B345" s="549" t="str">
        <f>IF(L345="", "", IF(基本情報入力シート!$M$37="", "",基本情報入力シート!$M$37))</f>
        <v/>
      </c>
      <c r="C345" s="554"/>
      <c r="D345" s="551"/>
      <c r="Z345" s="552"/>
      <c r="AA345" s="553"/>
    </row>
    <row r="346" spans="2:27">
      <c r="B346" s="549" t="str">
        <f>IF(L346="", "", IF(基本情報入力シート!$M$37="", "",基本情報入力シート!$M$37))</f>
        <v/>
      </c>
      <c r="C346" s="554"/>
      <c r="D346" s="551"/>
      <c r="Z346" s="552"/>
      <c r="AA346" s="553"/>
    </row>
    <row r="347" spans="2:27">
      <c r="B347" s="549" t="str">
        <f>IF(L347="", "", IF(基本情報入力シート!$M$37="", "",基本情報入力シート!$M$37))</f>
        <v/>
      </c>
      <c r="C347" s="554"/>
      <c r="D347" s="551"/>
      <c r="Z347" s="552"/>
      <c r="AA347" s="553"/>
    </row>
    <row r="348" spans="2:27">
      <c r="B348" s="549" t="str">
        <f>IF(L348="", "", IF(基本情報入力シート!$M$37="", "",基本情報入力シート!$M$37))</f>
        <v/>
      </c>
      <c r="C348" s="554"/>
      <c r="D348" s="551"/>
      <c r="Z348" s="552"/>
      <c r="AA348" s="553"/>
    </row>
    <row r="349" spans="2:27">
      <c r="B349" s="549" t="str">
        <f>IF(L349="", "", IF(基本情報入力シート!$M$37="", "",基本情報入力シート!$M$37))</f>
        <v/>
      </c>
      <c r="C349" s="554"/>
      <c r="D349" s="551"/>
      <c r="Z349" s="552"/>
      <c r="AA349" s="553"/>
    </row>
    <row r="350" spans="2:27">
      <c r="B350" s="549" t="str">
        <f>IF(L350="", "", IF(基本情報入力シート!$M$37="", "",基本情報入力シート!$M$37))</f>
        <v/>
      </c>
      <c r="C350" s="554"/>
      <c r="D350" s="551"/>
      <c r="Z350" s="552"/>
      <c r="AA350" s="553"/>
    </row>
    <row r="351" spans="2:27">
      <c r="B351" s="549" t="str">
        <f>IF(L351="", "", IF(基本情報入力シート!$M$37="", "",基本情報入力シート!$M$37))</f>
        <v/>
      </c>
      <c r="C351" s="554"/>
      <c r="D351" s="551"/>
      <c r="Z351" s="552"/>
      <c r="AA351" s="553"/>
    </row>
    <row r="352" spans="2:27">
      <c r="B352" s="549" t="str">
        <f>IF(L352="", "", IF(基本情報入力シート!$M$37="", "",基本情報入力シート!$M$37))</f>
        <v/>
      </c>
      <c r="C352" s="554"/>
      <c r="D352" s="551"/>
      <c r="Z352" s="552"/>
      <c r="AA352" s="553"/>
    </row>
    <row r="353" spans="2:27">
      <c r="B353" s="549" t="str">
        <f>IF(L353="", "", IF(基本情報入力シート!$M$37="", "",基本情報入力シート!$M$37))</f>
        <v/>
      </c>
      <c r="C353" s="554"/>
      <c r="D353" s="551"/>
      <c r="Z353" s="552"/>
      <c r="AA353" s="553"/>
    </row>
    <row r="354" spans="2:27">
      <c r="B354" s="549" t="str">
        <f>IF(L354="", "", IF(基本情報入力シート!$M$37="", "",基本情報入力シート!$M$37))</f>
        <v/>
      </c>
      <c r="C354" s="554"/>
      <c r="D354" s="551"/>
      <c r="Z354" s="552"/>
      <c r="AA354" s="553"/>
    </row>
    <row r="355" spans="2:27">
      <c r="B355" s="549" t="str">
        <f>IF(L355="", "", IF(基本情報入力シート!$M$37="", "",基本情報入力シート!$M$37))</f>
        <v/>
      </c>
      <c r="C355" s="554"/>
      <c r="D355" s="551"/>
      <c r="Z355" s="552"/>
      <c r="AA355" s="553"/>
    </row>
    <row r="356" spans="2:27">
      <c r="B356" s="549" t="str">
        <f>IF(L356="", "", IF(基本情報入力シート!$M$37="", "",基本情報入力シート!$M$37))</f>
        <v/>
      </c>
      <c r="C356" s="554"/>
      <c r="D356" s="551"/>
      <c r="Z356" s="552"/>
      <c r="AA356" s="553"/>
    </row>
    <row r="357" spans="2:27">
      <c r="B357" s="549" t="str">
        <f>IF(L357="", "", IF(基本情報入力シート!$M$37="", "",基本情報入力シート!$M$37))</f>
        <v/>
      </c>
      <c r="C357" s="554"/>
      <c r="D357" s="551"/>
      <c r="Z357" s="552"/>
      <c r="AA357" s="553"/>
    </row>
    <row r="358" spans="2:27">
      <c r="B358" s="549" t="str">
        <f>IF(L358="", "", IF(基本情報入力シート!$M$37="", "",基本情報入力シート!$M$37))</f>
        <v/>
      </c>
      <c r="C358" s="554"/>
      <c r="D358" s="551"/>
      <c r="Z358" s="552"/>
      <c r="AA358" s="553"/>
    </row>
    <row r="359" spans="2:27">
      <c r="B359" s="549" t="str">
        <f>IF(L359="", "", IF(基本情報入力シート!$M$37="", "",基本情報入力シート!$M$37))</f>
        <v/>
      </c>
      <c r="C359" s="554"/>
      <c r="D359" s="551"/>
      <c r="Z359" s="552"/>
      <c r="AA359" s="553"/>
    </row>
    <row r="360" spans="2:27">
      <c r="B360" s="549" t="str">
        <f>IF(L360="", "", IF(基本情報入力シート!$M$37="", "",基本情報入力シート!$M$37))</f>
        <v/>
      </c>
      <c r="C360" s="554"/>
      <c r="D360" s="551"/>
      <c r="Z360" s="552"/>
      <c r="AA360" s="553"/>
    </row>
    <row r="361" spans="2:27">
      <c r="B361" s="549" t="str">
        <f>IF(L361="", "", IF(基本情報入力シート!$M$37="", "",基本情報入力シート!$M$37))</f>
        <v/>
      </c>
      <c r="C361" s="554"/>
      <c r="D361" s="551"/>
      <c r="Z361" s="552"/>
      <c r="AA361" s="553"/>
    </row>
    <row r="362" spans="2:27">
      <c r="B362" s="549" t="str">
        <f>IF(L362="", "", IF(基本情報入力シート!$M$37="", "",基本情報入力シート!$M$37))</f>
        <v/>
      </c>
      <c r="C362" s="554"/>
      <c r="D362" s="551"/>
      <c r="Z362" s="552"/>
      <c r="AA362" s="553"/>
    </row>
    <row r="363" spans="2:27">
      <c r="B363" s="549" t="str">
        <f>IF(L363="", "", IF(基本情報入力シート!$M$37="", "",基本情報入力シート!$M$37))</f>
        <v/>
      </c>
      <c r="C363" s="554"/>
      <c r="D363" s="551"/>
      <c r="Z363" s="552"/>
      <c r="AA363" s="553"/>
    </row>
    <row r="364" spans="2:27">
      <c r="B364" s="549" t="str">
        <f>IF(L364="", "", IF(基本情報入力シート!$M$37="", "",基本情報入力シート!$M$37))</f>
        <v/>
      </c>
      <c r="C364" s="554"/>
      <c r="D364" s="551"/>
      <c r="Z364" s="552"/>
      <c r="AA364" s="553"/>
    </row>
    <row r="365" spans="2:27">
      <c r="B365" s="549" t="str">
        <f>IF(L365="", "", IF(基本情報入力シート!$M$37="", "",基本情報入力シート!$M$37))</f>
        <v/>
      </c>
      <c r="C365" s="554"/>
      <c r="D365" s="551"/>
      <c r="Z365" s="552"/>
      <c r="AA365" s="553"/>
    </row>
    <row r="366" spans="2:27">
      <c r="B366" s="549" t="str">
        <f>IF(L366="", "", IF(基本情報入力シート!$M$37="", "",基本情報入力シート!$M$37))</f>
        <v/>
      </c>
      <c r="C366" s="554"/>
      <c r="D366" s="551"/>
      <c r="Z366" s="552"/>
      <c r="AA366" s="553"/>
    </row>
    <row r="367" spans="2:27">
      <c r="B367" s="549" t="str">
        <f>IF(L367="", "", IF(基本情報入力シート!$M$37="", "",基本情報入力シート!$M$37))</f>
        <v/>
      </c>
      <c r="C367" s="554"/>
      <c r="D367" s="551"/>
      <c r="Z367" s="552"/>
      <c r="AA367" s="553"/>
    </row>
    <row r="368" spans="2:27">
      <c r="B368" s="549" t="str">
        <f>IF(L368="", "", IF(基本情報入力シート!$M$37="", "",基本情報入力シート!$M$37))</f>
        <v/>
      </c>
      <c r="C368" s="554"/>
      <c r="D368" s="551"/>
      <c r="Z368" s="552"/>
      <c r="AA368" s="553"/>
    </row>
    <row r="369" spans="2:27">
      <c r="B369" s="549" t="str">
        <f>IF(L369="", "", IF(基本情報入力シート!$M$37="", "",基本情報入力シート!$M$37))</f>
        <v/>
      </c>
      <c r="C369" s="554"/>
      <c r="D369" s="551"/>
      <c r="Z369" s="552"/>
      <c r="AA369" s="553"/>
    </row>
    <row r="370" spans="2:27">
      <c r="B370" s="549" t="str">
        <f>IF(L370="", "", IF(基本情報入力シート!$M$37="", "",基本情報入力シート!$M$37))</f>
        <v/>
      </c>
      <c r="C370" s="554"/>
      <c r="D370" s="551"/>
      <c r="Z370" s="552"/>
      <c r="AA370" s="553"/>
    </row>
    <row r="371" spans="2:27">
      <c r="B371" s="549" t="str">
        <f>IF(L371="", "", IF(基本情報入力シート!$M$37="", "",基本情報入力シート!$M$37))</f>
        <v/>
      </c>
      <c r="C371" s="554"/>
      <c r="D371" s="551"/>
      <c r="Z371" s="552"/>
      <c r="AA371" s="553"/>
    </row>
    <row r="372" spans="2:27">
      <c r="B372" s="549" t="str">
        <f>IF(L372="", "", IF(基本情報入力シート!$M$37="", "",基本情報入力シート!$M$37))</f>
        <v/>
      </c>
      <c r="C372" s="554"/>
      <c r="D372" s="551"/>
      <c r="Z372" s="552"/>
      <c r="AA372" s="553"/>
    </row>
    <row r="373" spans="2:27">
      <c r="B373" s="549" t="str">
        <f>IF(L373="", "", IF(基本情報入力シート!$M$37="", "",基本情報入力シート!$M$37))</f>
        <v/>
      </c>
      <c r="C373" s="554"/>
      <c r="D373" s="551"/>
      <c r="Z373" s="552"/>
      <c r="AA373" s="553"/>
    </row>
    <row r="374" spans="2:27">
      <c r="B374" s="549" t="str">
        <f>IF(L374="", "", IF(基本情報入力シート!$M$37="", "",基本情報入力シート!$M$37))</f>
        <v/>
      </c>
      <c r="C374" s="554"/>
      <c r="D374" s="551"/>
      <c r="Z374" s="552"/>
      <c r="AA374" s="553"/>
    </row>
    <row r="375" spans="2:27">
      <c r="B375" s="549" t="str">
        <f>IF(L375="", "", IF(基本情報入力シート!$M$37="", "",基本情報入力シート!$M$37))</f>
        <v/>
      </c>
      <c r="C375" s="554"/>
      <c r="D375" s="551"/>
      <c r="Z375" s="552"/>
      <c r="AA375" s="553"/>
    </row>
    <row r="376" spans="2:27">
      <c r="B376" s="549" t="str">
        <f>IF(L376="", "", IF(基本情報入力シート!$M$37="", "",基本情報入力シート!$M$37))</f>
        <v/>
      </c>
      <c r="C376" s="554"/>
      <c r="D376" s="551"/>
      <c r="Z376" s="552"/>
      <c r="AA376" s="553"/>
    </row>
    <row r="377" spans="2:27">
      <c r="B377" s="549" t="str">
        <f>IF(L377="", "", IF(基本情報入力シート!$M$37="", "",基本情報入力シート!$M$37))</f>
        <v/>
      </c>
      <c r="C377" s="554"/>
      <c r="D377" s="551"/>
      <c r="Z377" s="552"/>
      <c r="AA377" s="553"/>
    </row>
    <row r="378" spans="2:27">
      <c r="B378" s="549" t="str">
        <f>IF(L378="", "", IF(基本情報入力シート!$M$37="", "",基本情報入力シート!$M$37))</f>
        <v/>
      </c>
      <c r="C378" s="554"/>
      <c r="D378" s="551"/>
      <c r="Z378" s="552"/>
      <c r="AA378" s="553"/>
    </row>
    <row r="379" spans="2:27">
      <c r="B379" s="549" t="str">
        <f>IF(L379="", "", IF(基本情報入力シート!$M$37="", "",基本情報入力シート!$M$37))</f>
        <v/>
      </c>
      <c r="C379" s="554"/>
      <c r="D379" s="551"/>
      <c r="Z379" s="552"/>
      <c r="AA379" s="553"/>
    </row>
    <row r="380" spans="2:27">
      <c r="B380" s="549" t="str">
        <f>IF(L380="", "", IF(基本情報入力シート!$M$37="", "",基本情報入力シート!$M$37))</f>
        <v/>
      </c>
      <c r="C380" s="554"/>
      <c r="D380" s="551"/>
      <c r="Z380" s="552"/>
      <c r="AA380" s="553"/>
    </row>
    <row r="381" spans="2:27">
      <c r="B381" s="549" t="str">
        <f>IF(L381="", "", IF(基本情報入力シート!$M$37="", "",基本情報入力シート!$M$37))</f>
        <v/>
      </c>
      <c r="C381" s="554"/>
      <c r="D381" s="551"/>
      <c r="Z381" s="552"/>
      <c r="AA381" s="553"/>
    </row>
    <row r="382" spans="2:27">
      <c r="B382" s="549" t="str">
        <f>IF(L382="", "", IF(基本情報入力シート!$M$37="", "",基本情報入力シート!$M$37))</f>
        <v/>
      </c>
      <c r="C382" s="554"/>
      <c r="D382" s="551"/>
      <c r="Z382" s="552"/>
      <c r="AA382" s="553"/>
    </row>
    <row r="383" spans="2:27">
      <c r="B383" s="549" t="str">
        <f>IF(L383="", "", IF(基本情報入力シート!$M$37="", "",基本情報入力シート!$M$37))</f>
        <v/>
      </c>
      <c r="C383" s="554"/>
      <c r="D383" s="551"/>
      <c r="Z383" s="552"/>
      <c r="AA383" s="553"/>
    </row>
    <row r="384" spans="2:27">
      <c r="B384" s="549" t="str">
        <f>IF(L384="", "", IF(基本情報入力シート!$M$37="", "",基本情報入力シート!$M$37))</f>
        <v/>
      </c>
      <c r="C384" s="554"/>
      <c r="D384" s="551"/>
      <c r="Z384" s="552"/>
      <c r="AA384" s="553"/>
    </row>
    <row r="385" spans="2:27">
      <c r="B385" s="549" t="str">
        <f>IF(L385="", "", IF(基本情報入力シート!$M$37="", "",基本情報入力シート!$M$37))</f>
        <v/>
      </c>
      <c r="C385" s="554"/>
      <c r="D385" s="551"/>
      <c r="Z385" s="552"/>
      <c r="AA385" s="553"/>
    </row>
    <row r="386" spans="2:27">
      <c r="B386" s="549" t="str">
        <f>IF(L386="", "", IF(基本情報入力シート!$M$37="", "",基本情報入力シート!$M$37))</f>
        <v/>
      </c>
      <c r="C386" s="554"/>
      <c r="D386" s="551"/>
      <c r="Z386" s="552"/>
      <c r="AA386" s="553"/>
    </row>
    <row r="387" spans="2:27">
      <c r="B387" s="549" t="str">
        <f>IF(L387="", "", IF(基本情報入力シート!$M$37="", "",基本情報入力シート!$M$37))</f>
        <v/>
      </c>
      <c r="C387" s="554"/>
      <c r="D387" s="551"/>
      <c r="Z387" s="552"/>
      <c r="AA387" s="553"/>
    </row>
    <row r="388" spans="2:27">
      <c r="B388" s="549" t="str">
        <f>IF(L388="", "", IF(基本情報入力シート!$M$37="", "",基本情報入力シート!$M$37))</f>
        <v/>
      </c>
      <c r="C388" s="554"/>
      <c r="D388" s="551"/>
      <c r="Z388" s="552"/>
      <c r="AA388" s="553"/>
    </row>
    <row r="389" spans="2:27">
      <c r="B389" s="549" t="str">
        <f>IF(L389="", "", IF(基本情報入力シート!$M$37="", "",基本情報入力シート!$M$37))</f>
        <v/>
      </c>
      <c r="C389" s="554"/>
      <c r="D389" s="551"/>
      <c r="Z389" s="552"/>
      <c r="AA389" s="553"/>
    </row>
    <row r="390" spans="2:27">
      <c r="B390" s="549" t="str">
        <f>IF(L390="", "", IF(基本情報入力シート!$M$37="", "",基本情報入力シート!$M$37))</f>
        <v/>
      </c>
      <c r="C390" s="554"/>
      <c r="D390" s="551"/>
      <c r="Z390" s="552"/>
      <c r="AA390" s="553"/>
    </row>
    <row r="391" spans="2:27">
      <c r="B391" s="549" t="str">
        <f>IF(L391="", "", IF(基本情報入力シート!$M$37="", "",基本情報入力シート!$M$37))</f>
        <v/>
      </c>
      <c r="C391" s="554"/>
      <c r="D391" s="551"/>
      <c r="Z391" s="552"/>
      <c r="AA391" s="553"/>
    </row>
    <row r="392" spans="2:27">
      <c r="B392" s="549" t="str">
        <f>IF(L392="", "", IF(基本情報入力シート!$M$37="", "",基本情報入力シート!$M$37))</f>
        <v/>
      </c>
      <c r="C392" s="554"/>
      <c r="D392" s="551"/>
      <c r="Z392" s="552"/>
      <c r="AA392" s="553"/>
    </row>
    <row r="393" spans="2:27">
      <c r="B393" s="549" t="str">
        <f>IF(L393="", "", IF(基本情報入力シート!$M$37="", "",基本情報入力シート!$M$37))</f>
        <v/>
      </c>
      <c r="C393" s="554"/>
      <c r="D393" s="551"/>
      <c r="Z393" s="552"/>
      <c r="AA393" s="553"/>
    </row>
    <row r="394" spans="2:27">
      <c r="B394" s="549" t="str">
        <f>IF(L394="", "", IF(基本情報入力シート!$M$37="", "",基本情報入力シート!$M$37))</f>
        <v/>
      </c>
      <c r="C394" s="554"/>
      <c r="D394" s="551"/>
      <c r="Z394" s="552"/>
      <c r="AA394" s="553"/>
    </row>
    <row r="395" spans="2:27">
      <c r="B395" s="549" t="str">
        <f>IF(L395="", "", IF(基本情報入力シート!$M$37="", "",基本情報入力シート!$M$37))</f>
        <v/>
      </c>
      <c r="C395" s="554"/>
      <c r="D395" s="551"/>
      <c r="Z395" s="552"/>
      <c r="AA395" s="553"/>
    </row>
    <row r="396" spans="2:27">
      <c r="B396" s="549" t="str">
        <f>IF(L396="", "", IF(基本情報入力シート!$M$37="", "",基本情報入力シート!$M$37))</f>
        <v/>
      </c>
      <c r="C396" s="554"/>
      <c r="D396" s="551"/>
      <c r="Z396" s="552"/>
      <c r="AA396" s="553"/>
    </row>
    <row r="397" spans="2:27">
      <c r="B397" s="549" t="str">
        <f>IF(L397="", "", IF(基本情報入力シート!$M$37="", "",基本情報入力シート!$M$37))</f>
        <v/>
      </c>
      <c r="C397" s="554"/>
      <c r="D397" s="551"/>
      <c r="Z397" s="552"/>
      <c r="AA397" s="553"/>
    </row>
    <row r="398" spans="2:27">
      <c r="B398" s="549" t="str">
        <f>IF(L398="", "", IF(基本情報入力シート!$M$37="", "",基本情報入力シート!$M$37))</f>
        <v/>
      </c>
      <c r="C398" s="554"/>
      <c r="D398" s="551"/>
      <c r="Z398" s="552"/>
      <c r="AA398" s="553"/>
    </row>
    <row r="399" spans="2:27">
      <c r="B399" s="549" t="str">
        <f>IF(L399="", "", IF(基本情報入力シート!$M$37="", "",基本情報入力シート!$M$37))</f>
        <v/>
      </c>
      <c r="C399" s="554"/>
      <c r="D399" s="551"/>
      <c r="Z399" s="552"/>
      <c r="AA399" s="553"/>
    </row>
    <row r="400" spans="2:27">
      <c r="B400" s="549" t="str">
        <f>IF(L400="", "", IF(基本情報入力シート!$M$37="", "",基本情報入力シート!$M$37))</f>
        <v/>
      </c>
      <c r="C400" s="554"/>
      <c r="D400" s="551"/>
      <c r="Z400" s="552"/>
      <c r="AA400" s="553"/>
    </row>
    <row r="401" spans="2:27">
      <c r="B401" s="549" t="str">
        <f>IF(L401="", "", IF(基本情報入力シート!$M$37="", "",基本情報入力シート!$M$37))</f>
        <v/>
      </c>
      <c r="C401" s="554"/>
      <c r="D401" s="551"/>
      <c r="Z401" s="552"/>
      <c r="AA401" s="553"/>
    </row>
    <row r="402" spans="2:27">
      <c r="B402" s="549" t="str">
        <f>IF(L402="", "", IF(基本情報入力シート!$M$37="", "",基本情報入力シート!$M$37))</f>
        <v/>
      </c>
      <c r="C402" s="554"/>
      <c r="D402" s="551"/>
      <c r="Z402" s="552"/>
      <c r="AA402" s="553"/>
    </row>
    <row r="403" spans="2:27">
      <c r="B403" s="549" t="str">
        <f>IF(L403="", "", IF(基本情報入力シート!$M$37="", "",基本情報入力シート!$M$37))</f>
        <v/>
      </c>
      <c r="C403" s="554"/>
      <c r="D403" s="551"/>
      <c r="Z403" s="552"/>
      <c r="AA403" s="553"/>
    </row>
    <row r="404" spans="2:27">
      <c r="B404" s="549" t="str">
        <f>IF(L404="", "", IF(基本情報入力シート!$M$37="", "",基本情報入力シート!$M$37))</f>
        <v/>
      </c>
      <c r="C404" s="554"/>
      <c r="D404" s="551"/>
      <c r="Z404" s="552"/>
      <c r="AA404" s="553"/>
    </row>
    <row r="405" spans="2:27">
      <c r="B405" s="549" t="str">
        <f>IF(L405="", "", IF(基本情報入力シート!$M$37="", "",基本情報入力シート!$M$37))</f>
        <v/>
      </c>
      <c r="C405" s="554"/>
      <c r="D405" s="551"/>
      <c r="Z405" s="552"/>
      <c r="AA405" s="553"/>
    </row>
    <row r="406" spans="2:27">
      <c r="B406" s="549" t="str">
        <f>IF(L406="", "", IF(基本情報入力シート!$M$37="", "",基本情報入力シート!$M$37))</f>
        <v/>
      </c>
      <c r="C406" s="554"/>
      <c r="D406" s="551"/>
      <c r="Z406" s="552"/>
      <c r="AA406" s="553"/>
    </row>
    <row r="407" spans="2:27">
      <c r="B407" s="549" t="str">
        <f>IF(L407="", "", IF(基本情報入力シート!$M$37="", "",基本情報入力シート!$M$37))</f>
        <v/>
      </c>
      <c r="C407" s="554"/>
      <c r="D407" s="551"/>
      <c r="Z407" s="552"/>
      <c r="AA407" s="553"/>
    </row>
    <row r="408" spans="2:27">
      <c r="B408" s="549" t="str">
        <f>IF(L408="", "", IF(基本情報入力シート!$M$37="", "",基本情報入力シート!$M$37))</f>
        <v/>
      </c>
      <c r="C408" s="554"/>
      <c r="D408" s="551"/>
      <c r="Z408" s="552"/>
      <c r="AA408" s="553"/>
    </row>
    <row r="409" spans="2:27">
      <c r="B409" s="549" t="str">
        <f>IF(L409="", "", IF(基本情報入力シート!$M$37="", "",基本情報入力シート!$M$37))</f>
        <v/>
      </c>
      <c r="C409" s="554"/>
      <c r="D409" s="551"/>
      <c r="Z409" s="552"/>
      <c r="AA409" s="553"/>
    </row>
    <row r="410" spans="2:27">
      <c r="B410" s="549" t="str">
        <f>IF(L410="", "", IF(基本情報入力シート!$M$37="", "",基本情報入力シート!$M$37))</f>
        <v/>
      </c>
      <c r="C410" s="554"/>
      <c r="D410" s="551"/>
      <c r="Z410" s="552"/>
      <c r="AA410" s="553"/>
    </row>
    <row r="411" spans="2:27">
      <c r="B411" s="549" t="str">
        <f>IF(L411="", "", IF(基本情報入力シート!$M$37="", "",基本情報入力シート!$M$37))</f>
        <v/>
      </c>
      <c r="C411" s="554"/>
      <c r="D411" s="551"/>
      <c r="Z411" s="552"/>
      <c r="AA411" s="553"/>
    </row>
    <row r="412" spans="2:27">
      <c r="B412" s="549" t="str">
        <f>IF(L412="", "", IF(基本情報入力シート!$M$37="", "",基本情報入力シート!$M$37))</f>
        <v/>
      </c>
      <c r="C412" s="554"/>
      <c r="D412" s="551"/>
      <c r="Z412" s="552"/>
      <c r="AA412" s="553"/>
    </row>
    <row r="413" spans="2:27">
      <c r="B413" s="549" t="str">
        <f>IF(L413="", "", IF(基本情報入力シート!$M$37="", "",基本情報入力シート!$M$37))</f>
        <v/>
      </c>
      <c r="C413" s="554"/>
      <c r="D413" s="551"/>
      <c r="Z413" s="552"/>
      <c r="AA413" s="553"/>
    </row>
    <row r="414" spans="2:27">
      <c r="B414" s="549" t="str">
        <f>IF(L414="", "", IF(基本情報入力シート!$M$37="", "",基本情報入力シート!$M$37))</f>
        <v/>
      </c>
      <c r="C414" s="554"/>
      <c r="D414" s="551"/>
      <c r="Z414" s="552"/>
      <c r="AA414" s="553"/>
    </row>
    <row r="415" spans="2:27">
      <c r="B415" s="549" t="str">
        <f>IF(L415="", "", IF(基本情報入力シート!$M$37="", "",基本情報入力シート!$M$37))</f>
        <v/>
      </c>
      <c r="C415" s="554"/>
      <c r="D415" s="551"/>
      <c r="Z415" s="552"/>
      <c r="AA415" s="553"/>
    </row>
    <row r="416" spans="2:27">
      <c r="B416" s="549" t="str">
        <f>IF(L416="", "", IF(基本情報入力シート!$M$37="", "",基本情報入力シート!$M$37))</f>
        <v/>
      </c>
      <c r="C416" s="554"/>
      <c r="D416" s="551"/>
      <c r="Z416" s="552"/>
      <c r="AA416" s="553"/>
    </row>
    <row r="417" spans="2:27">
      <c r="B417" s="549" t="str">
        <f>IF(L417="", "", IF(基本情報入力シート!$M$37="", "",基本情報入力シート!$M$37))</f>
        <v/>
      </c>
      <c r="C417" s="554"/>
      <c r="D417" s="551"/>
      <c r="Z417" s="552"/>
      <c r="AA417" s="553"/>
    </row>
    <row r="418" spans="2:27">
      <c r="B418" s="549" t="str">
        <f>IF(L418="", "", IF(基本情報入力シート!$M$37="", "",基本情報入力シート!$M$37))</f>
        <v/>
      </c>
      <c r="C418" s="554"/>
      <c r="D418" s="551"/>
      <c r="Z418" s="552"/>
      <c r="AA418" s="553"/>
    </row>
    <row r="419" spans="2:27">
      <c r="B419" s="549" t="str">
        <f>IF(L419="", "", IF(基本情報入力シート!$M$37="", "",基本情報入力シート!$M$37))</f>
        <v/>
      </c>
      <c r="C419" s="554"/>
      <c r="D419" s="551"/>
      <c r="Z419" s="552"/>
      <c r="AA419" s="553"/>
    </row>
    <row r="420" spans="2:27">
      <c r="B420" s="549" t="str">
        <f>IF(L420="", "", IF(基本情報入力シート!$M$37="", "",基本情報入力シート!$M$37))</f>
        <v/>
      </c>
      <c r="C420" s="554"/>
      <c r="D420" s="551"/>
      <c r="Z420" s="552"/>
      <c r="AA420" s="553"/>
    </row>
    <row r="421" spans="2:27">
      <c r="B421" s="549" t="str">
        <f>IF(L421="", "", IF(基本情報入力シート!$M$37="", "",基本情報入力シート!$M$37))</f>
        <v/>
      </c>
      <c r="C421" s="554"/>
      <c r="D421" s="551"/>
      <c r="Z421" s="552"/>
      <c r="AA421" s="553"/>
    </row>
    <row r="422" spans="2:27">
      <c r="B422" s="549" t="str">
        <f>IF(L422="", "", IF(基本情報入力シート!$M$37="", "",基本情報入力シート!$M$37))</f>
        <v/>
      </c>
      <c r="C422" s="554"/>
      <c r="D422" s="551"/>
      <c r="Z422" s="552"/>
      <c r="AA422" s="553"/>
    </row>
    <row r="423" spans="2:27">
      <c r="B423" s="549" t="str">
        <f>IF(L423="", "", IF(基本情報入力シート!$M$37="", "",基本情報入力シート!$M$37))</f>
        <v/>
      </c>
      <c r="C423" s="554"/>
      <c r="D423" s="551"/>
      <c r="Z423" s="552"/>
      <c r="AA423" s="553"/>
    </row>
    <row r="424" spans="2:27">
      <c r="B424" s="549" t="str">
        <f>IF(L424="", "", IF(基本情報入力シート!$M$37="", "",基本情報入力シート!$M$37))</f>
        <v/>
      </c>
      <c r="C424" s="554"/>
      <c r="D424" s="551"/>
      <c r="Z424" s="552"/>
      <c r="AA424" s="553"/>
    </row>
    <row r="425" spans="2:27">
      <c r="B425" s="549" t="str">
        <f>IF(L425="", "", IF(基本情報入力シート!$M$37="", "",基本情報入力シート!$M$37))</f>
        <v/>
      </c>
      <c r="C425" s="554"/>
      <c r="D425" s="551"/>
      <c r="Z425" s="552"/>
      <c r="AA425" s="553"/>
    </row>
    <row r="426" spans="2:27">
      <c r="B426" s="549" t="str">
        <f>IF(L426="", "", IF(基本情報入力シート!$M$37="", "",基本情報入力シート!$M$37))</f>
        <v/>
      </c>
      <c r="C426" s="554"/>
      <c r="D426" s="551"/>
      <c r="Z426" s="552"/>
      <c r="AA426" s="553"/>
    </row>
    <row r="427" spans="2:27">
      <c r="B427" s="549" t="str">
        <f>IF(L427="", "", IF(基本情報入力シート!$M$37="", "",基本情報入力シート!$M$37))</f>
        <v/>
      </c>
      <c r="C427" s="554"/>
      <c r="D427" s="551"/>
      <c r="Z427" s="552"/>
      <c r="AA427" s="553"/>
    </row>
    <row r="428" spans="2:27">
      <c r="B428" s="549" t="str">
        <f>IF(L428="", "", IF(基本情報入力シート!$M$37="", "",基本情報入力シート!$M$37))</f>
        <v/>
      </c>
      <c r="C428" s="554"/>
      <c r="D428" s="551"/>
      <c r="Z428" s="552"/>
      <c r="AA428" s="553"/>
    </row>
    <row r="429" spans="2:27">
      <c r="B429" s="549" t="str">
        <f>IF(L429="", "", IF(基本情報入力シート!$M$37="", "",基本情報入力シート!$M$37))</f>
        <v/>
      </c>
      <c r="C429" s="554"/>
      <c r="D429" s="551"/>
      <c r="Z429" s="552"/>
      <c r="AA429" s="553"/>
    </row>
    <row r="430" spans="2:27">
      <c r="B430" s="549" t="str">
        <f>IF(L430="", "", IF(基本情報入力シート!$M$37="", "",基本情報入力シート!$M$37))</f>
        <v/>
      </c>
      <c r="C430" s="554"/>
      <c r="D430" s="551"/>
      <c r="Z430" s="552"/>
      <c r="AA430" s="553"/>
    </row>
    <row r="431" spans="2:27">
      <c r="B431" s="549" t="str">
        <f>IF(L431="", "", IF(基本情報入力シート!$M$37="", "",基本情報入力シート!$M$37))</f>
        <v/>
      </c>
      <c r="C431" s="554"/>
      <c r="D431" s="551"/>
      <c r="Z431" s="552"/>
      <c r="AA431" s="553"/>
    </row>
    <row r="432" spans="2:27">
      <c r="B432" s="549" t="str">
        <f>IF(L432="", "", IF(基本情報入力シート!$M$37="", "",基本情報入力シート!$M$37))</f>
        <v/>
      </c>
      <c r="C432" s="554"/>
      <c r="D432" s="551"/>
      <c r="Z432" s="552"/>
      <c r="AA432" s="553"/>
    </row>
    <row r="433" spans="2:27">
      <c r="B433" s="549" t="str">
        <f>IF(L433="", "", IF(基本情報入力シート!$M$37="", "",基本情報入力シート!$M$37))</f>
        <v/>
      </c>
      <c r="C433" s="554"/>
      <c r="D433" s="551"/>
      <c r="Z433" s="552"/>
      <c r="AA433" s="553"/>
    </row>
    <row r="434" spans="2:27">
      <c r="B434" s="549" t="str">
        <f>IF(L434="", "", IF(基本情報入力シート!$M$37="", "",基本情報入力シート!$M$37))</f>
        <v/>
      </c>
      <c r="C434" s="554"/>
      <c r="D434" s="551"/>
      <c r="Z434" s="552"/>
      <c r="AA434" s="553"/>
    </row>
    <row r="435" spans="2:27">
      <c r="B435" s="549" t="str">
        <f>IF(L435="", "", IF(基本情報入力シート!$M$37="", "",基本情報入力シート!$M$37))</f>
        <v/>
      </c>
      <c r="C435" s="554"/>
      <c r="D435" s="551"/>
      <c r="Z435" s="552"/>
      <c r="AA435" s="553"/>
    </row>
    <row r="436" spans="2:27">
      <c r="B436" s="549" t="str">
        <f>IF(L436="", "", IF(基本情報入力シート!$M$37="", "",基本情報入力シート!$M$37))</f>
        <v/>
      </c>
      <c r="C436" s="554"/>
      <c r="D436" s="551"/>
      <c r="Z436" s="552"/>
      <c r="AA436" s="553"/>
    </row>
    <row r="437" spans="2:27">
      <c r="B437" s="549" t="str">
        <f>IF(L437="", "", IF(基本情報入力シート!$M$37="", "",基本情報入力シート!$M$37))</f>
        <v/>
      </c>
      <c r="C437" s="554"/>
      <c r="D437" s="551"/>
      <c r="Z437" s="552"/>
      <c r="AA437" s="553"/>
    </row>
    <row r="438" spans="2:27">
      <c r="B438" s="549" t="str">
        <f>IF(L438="", "", IF(基本情報入力シート!$M$37="", "",基本情報入力シート!$M$37))</f>
        <v/>
      </c>
      <c r="C438" s="554"/>
      <c r="D438" s="551"/>
      <c r="Z438" s="552"/>
      <c r="AA438" s="553"/>
    </row>
    <row r="439" spans="2:27">
      <c r="B439" s="549" t="str">
        <f>IF(L439="", "", IF(基本情報入力シート!$M$37="", "",基本情報入力シート!$M$37))</f>
        <v/>
      </c>
      <c r="C439" s="554"/>
      <c r="D439" s="551"/>
      <c r="Z439" s="552"/>
      <c r="AA439" s="553"/>
    </row>
    <row r="440" spans="2:27">
      <c r="B440" s="549" t="str">
        <f>IF(L440="", "", IF(基本情報入力シート!$M$37="", "",基本情報入力シート!$M$37))</f>
        <v/>
      </c>
      <c r="C440" s="554"/>
      <c r="D440" s="551"/>
      <c r="Z440" s="552"/>
      <c r="AA440" s="553"/>
    </row>
    <row r="441" spans="2:27">
      <c r="B441" s="549" t="str">
        <f>IF(L441="", "", IF(基本情報入力シート!$M$37="", "",基本情報入力シート!$M$37))</f>
        <v/>
      </c>
      <c r="C441" s="554"/>
      <c r="D441" s="551"/>
      <c r="Z441" s="552"/>
      <c r="AA441" s="553"/>
    </row>
    <row r="442" spans="2:27">
      <c r="B442" s="549" t="str">
        <f>IF(L442="", "", IF(基本情報入力シート!$M$37="", "",基本情報入力シート!$M$37))</f>
        <v/>
      </c>
      <c r="C442" s="554"/>
      <c r="D442" s="551"/>
      <c r="Z442" s="552"/>
      <c r="AA442" s="553"/>
    </row>
    <row r="443" spans="2:27">
      <c r="B443" s="549" t="str">
        <f>IF(L443="", "", IF(基本情報入力シート!$M$37="", "",基本情報入力シート!$M$37))</f>
        <v/>
      </c>
      <c r="C443" s="554"/>
      <c r="D443" s="551"/>
      <c r="Z443" s="552"/>
      <c r="AA443" s="553"/>
    </row>
    <row r="444" spans="2:27">
      <c r="B444" s="549" t="str">
        <f>IF(L444="", "", IF(基本情報入力シート!$M$37="", "",基本情報入力シート!$M$37))</f>
        <v/>
      </c>
      <c r="C444" s="554"/>
      <c r="D444" s="551"/>
      <c r="Z444" s="552"/>
      <c r="AA444" s="553"/>
    </row>
    <row r="445" spans="2:27">
      <c r="B445" s="549" t="str">
        <f>IF(L445="", "", IF(基本情報入力シート!$M$37="", "",基本情報入力シート!$M$37))</f>
        <v/>
      </c>
      <c r="C445" s="554"/>
      <c r="D445" s="551"/>
      <c r="Z445" s="552"/>
      <c r="AA445" s="553"/>
    </row>
    <row r="446" spans="2:27">
      <c r="B446" s="549" t="str">
        <f>IF(L446="", "", IF(基本情報入力シート!$M$37="", "",基本情報入力シート!$M$37))</f>
        <v/>
      </c>
      <c r="C446" s="554"/>
      <c r="D446" s="551"/>
      <c r="Z446" s="552"/>
      <c r="AA446" s="553"/>
    </row>
    <row r="447" spans="2:27">
      <c r="B447" s="549" t="str">
        <f>IF(L447="", "", IF(基本情報入力シート!$M$37="", "",基本情報入力シート!$M$37))</f>
        <v/>
      </c>
      <c r="C447" s="554"/>
      <c r="D447" s="551"/>
      <c r="Z447" s="552"/>
      <c r="AA447" s="553"/>
    </row>
    <row r="448" spans="2:27">
      <c r="B448" s="549" t="str">
        <f>IF(L448="", "", IF(基本情報入力シート!$M$37="", "",基本情報入力シート!$M$37))</f>
        <v/>
      </c>
      <c r="C448" s="554"/>
      <c r="D448" s="551"/>
      <c r="Z448" s="552"/>
      <c r="AA448" s="553"/>
    </row>
    <row r="449" spans="2:27">
      <c r="B449" s="549" t="str">
        <f>IF(L449="", "", IF(基本情報入力シート!$M$37="", "",基本情報入力シート!$M$37))</f>
        <v/>
      </c>
      <c r="C449" s="554"/>
      <c r="D449" s="551"/>
      <c r="Z449" s="552"/>
      <c r="AA449" s="553"/>
    </row>
    <row r="450" spans="2:27">
      <c r="B450" s="549" t="str">
        <f>IF(L450="", "", IF(基本情報入力シート!$M$37="", "",基本情報入力シート!$M$37))</f>
        <v/>
      </c>
      <c r="C450" s="554"/>
      <c r="D450" s="551"/>
      <c r="Z450" s="552"/>
      <c r="AA450" s="553"/>
    </row>
    <row r="451" spans="2:27">
      <c r="B451" s="549" t="str">
        <f>IF(L451="", "", IF(基本情報入力シート!$M$37="", "",基本情報入力シート!$M$37))</f>
        <v/>
      </c>
      <c r="C451" s="554"/>
      <c r="D451" s="551"/>
      <c r="Z451" s="552"/>
      <c r="AA451" s="553"/>
    </row>
    <row r="452" spans="2:27">
      <c r="B452" s="549" t="str">
        <f>IF(L452="", "", IF(基本情報入力シート!$M$37="", "",基本情報入力シート!$M$37))</f>
        <v/>
      </c>
      <c r="C452" s="554"/>
      <c r="D452" s="551"/>
      <c r="Z452" s="552"/>
      <c r="AA452" s="553"/>
    </row>
    <row r="453" spans="2:27">
      <c r="B453" s="549" t="str">
        <f>IF(L453="", "", IF(基本情報入力シート!$M$37="", "",基本情報入力シート!$M$37))</f>
        <v/>
      </c>
      <c r="C453" s="554"/>
      <c r="D453" s="551"/>
      <c r="Z453" s="552"/>
      <c r="AA453" s="553"/>
    </row>
    <row r="454" spans="2:27">
      <c r="B454" s="549" t="str">
        <f>IF(L454="", "", IF(基本情報入力シート!$M$37="", "",基本情報入力シート!$M$37))</f>
        <v/>
      </c>
      <c r="C454" s="554"/>
      <c r="D454" s="551"/>
      <c r="Z454" s="552"/>
      <c r="AA454" s="553"/>
    </row>
    <row r="455" spans="2:27">
      <c r="B455" s="549" t="str">
        <f>IF(L455="", "", IF(基本情報入力シート!$M$37="", "",基本情報入力シート!$M$37))</f>
        <v/>
      </c>
      <c r="C455" s="554"/>
      <c r="D455" s="551"/>
      <c r="Z455" s="552"/>
      <c r="AA455" s="553"/>
    </row>
    <row r="456" spans="2:27">
      <c r="B456" s="549" t="str">
        <f>IF(L456="", "", IF(基本情報入力シート!$M$37="", "",基本情報入力シート!$M$37))</f>
        <v/>
      </c>
      <c r="C456" s="554"/>
      <c r="D456" s="551"/>
      <c r="Z456" s="552"/>
      <c r="AA456" s="553"/>
    </row>
    <row r="457" spans="2:27">
      <c r="B457" s="549" t="str">
        <f>IF(L457="", "", IF(基本情報入力シート!$M$37="", "",基本情報入力シート!$M$37))</f>
        <v/>
      </c>
      <c r="C457" s="554"/>
      <c r="D457" s="551"/>
      <c r="Z457" s="552"/>
      <c r="AA457" s="553"/>
    </row>
    <row r="458" spans="2:27">
      <c r="B458" s="549" t="str">
        <f>IF(L458="", "", IF(基本情報入力シート!$M$37="", "",基本情報入力シート!$M$37))</f>
        <v/>
      </c>
      <c r="C458" s="554"/>
      <c r="D458" s="551"/>
      <c r="Z458" s="552"/>
      <c r="AA458" s="553"/>
    </row>
    <row r="459" spans="2:27">
      <c r="B459" s="549" t="str">
        <f>IF(L459="", "", IF(基本情報入力シート!$M$37="", "",基本情報入力シート!$M$37))</f>
        <v/>
      </c>
      <c r="C459" s="554"/>
      <c r="D459" s="551"/>
      <c r="Z459" s="552"/>
      <c r="AA459" s="553"/>
    </row>
    <row r="460" spans="2:27">
      <c r="B460" s="549" t="str">
        <f>IF(L460="", "", IF(基本情報入力シート!$M$37="", "",基本情報入力シート!$M$37))</f>
        <v/>
      </c>
      <c r="C460" s="554"/>
      <c r="D460" s="551"/>
      <c r="Z460" s="552"/>
      <c r="AA460" s="553"/>
    </row>
    <row r="461" spans="2:27">
      <c r="B461" s="549" t="str">
        <f>IF(L461="", "", IF(基本情報入力シート!$M$37="", "",基本情報入力シート!$M$37))</f>
        <v/>
      </c>
      <c r="C461" s="554"/>
      <c r="D461" s="551"/>
      <c r="Z461" s="552"/>
      <c r="AA461" s="553"/>
    </row>
    <row r="462" spans="2:27">
      <c r="B462" s="549" t="str">
        <f>IF(L462="", "", IF(基本情報入力シート!$M$37="", "",基本情報入力シート!$M$37))</f>
        <v/>
      </c>
      <c r="C462" s="554"/>
      <c r="D462" s="551"/>
      <c r="Z462" s="552"/>
      <c r="AA462" s="553"/>
    </row>
    <row r="463" spans="2:27">
      <c r="B463" s="549" t="str">
        <f>IF(L463="", "", IF(基本情報入力シート!$M$37="", "",基本情報入力シート!$M$37))</f>
        <v/>
      </c>
      <c r="C463" s="554"/>
      <c r="D463" s="551"/>
      <c r="Z463" s="552"/>
      <c r="AA463" s="553"/>
    </row>
    <row r="464" spans="2:27">
      <c r="B464" s="549" t="str">
        <f>IF(L464="", "", IF(基本情報入力シート!$M$37="", "",基本情報入力シート!$M$37))</f>
        <v/>
      </c>
      <c r="C464" s="554"/>
      <c r="D464" s="551"/>
      <c r="Z464" s="552"/>
      <c r="AA464" s="553"/>
    </row>
    <row r="465" spans="2:27">
      <c r="B465" s="549" t="str">
        <f>IF(L465="", "", IF(基本情報入力シート!$M$37="", "",基本情報入力シート!$M$37))</f>
        <v/>
      </c>
      <c r="C465" s="554"/>
      <c r="D465" s="551"/>
      <c r="Z465" s="552"/>
      <c r="AA465" s="553"/>
    </row>
    <row r="466" spans="2:27">
      <c r="B466" s="549" t="str">
        <f>IF(L466="", "", IF(基本情報入力シート!$M$37="", "",基本情報入力シート!$M$37))</f>
        <v/>
      </c>
      <c r="C466" s="554"/>
      <c r="D466" s="551"/>
      <c r="Z466" s="552"/>
      <c r="AA466" s="553"/>
    </row>
    <row r="467" spans="2:27">
      <c r="B467" s="549" t="str">
        <f>IF(L467="", "", IF(基本情報入力シート!$M$37="", "",基本情報入力シート!$M$37))</f>
        <v/>
      </c>
      <c r="C467" s="554"/>
      <c r="D467" s="551"/>
      <c r="Z467" s="552"/>
      <c r="AA467" s="553"/>
    </row>
    <row r="468" spans="2:27">
      <c r="B468" s="549" t="str">
        <f>IF(L468="", "", IF(基本情報入力シート!$M$37="", "",基本情報入力シート!$M$37))</f>
        <v/>
      </c>
      <c r="C468" s="554"/>
      <c r="D468" s="551"/>
      <c r="Z468" s="552"/>
      <c r="AA468" s="553"/>
    </row>
    <row r="469" spans="2:27">
      <c r="B469" s="549" t="str">
        <f>IF(L469="", "", IF(基本情報入力シート!$M$37="", "",基本情報入力シート!$M$37))</f>
        <v/>
      </c>
      <c r="C469" s="554"/>
      <c r="D469" s="551"/>
      <c r="Z469" s="552"/>
      <c r="AA469" s="553"/>
    </row>
    <row r="470" spans="2:27">
      <c r="B470" s="549" t="str">
        <f>IF(L470="", "", IF(基本情報入力シート!$M$37="", "",基本情報入力シート!$M$37))</f>
        <v/>
      </c>
      <c r="C470" s="554"/>
      <c r="D470" s="551"/>
      <c r="Z470" s="552"/>
      <c r="AA470" s="553"/>
    </row>
    <row r="471" spans="2:27">
      <c r="B471" s="549" t="str">
        <f>IF(L471="", "", IF(基本情報入力シート!$M$37="", "",基本情報入力シート!$M$37))</f>
        <v/>
      </c>
      <c r="C471" s="554"/>
      <c r="D471" s="551"/>
      <c r="Z471" s="552"/>
      <c r="AA471" s="553"/>
    </row>
    <row r="472" spans="2:27">
      <c r="B472" s="549" t="str">
        <f>IF(L472="", "", IF(基本情報入力シート!$M$37="", "",基本情報入力シート!$M$37))</f>
        <v/>
      </c>
      <c r="C472" s="554"/>
      <c r="D472" s="551"/>
      <c r="Z472" s="552"/>
      <c r="AA472" s="553"/>
    </row>
    <row r="473" spans="2:27">
      <c r="B473" s="549" t="str">
        <f>IF(L473="", "", IF(基本情報入力シート!$M$37="", "",基本情報入力シート!$M$37))</f>
        <v/>
      </c>
      <c r="C473" s="554"/>
      <c r="D473" s="551"/>
      <c r="Z473" s="552"/>
      <c r="AA473" s="553"/>
    </row>
    <row r="474" spans="2:27">
      <c r="B474" s="549" t="str">
        <f>IF(L474="", "", IF(基本情報入力シート!$M$37="", "",基本情報入力シート!$M$37))</f>
        <v/>
      </c>
      <c r="C474" s="554"/>
      <c r="D474" s="551"/>
      <c r="Z474" s="552"/>
      <c r="AA474" s="553"/>
    </row>
    <row r="475" spans="2:27">
      <c r="B475" s="549" t="str">
        <f>IF(L475="", "", IF(基本情報入力シート!$M$37="", "",基本情報入力シート!$M$37))</f>
        <v/>
      </c>
      <c r="C475" s="554"/>
      <c r="D475" s="551"/>
      <c r="Z475" s="552"/>
      <c r="AA475" s="553"/>
    </row>
    <row r="476" spans="2:27">
      <c r="B476" s="549" t="str">
        <f>IF(L476="", "", IF(基本情報入力シート!$M$37="", "",基本情報入力シート!$M$37))</f>
        <v/>
      </c>
      <c r="C476" s="554"/>
      <c r="D476" s="551"/>
      <c r="Z476" s="552"/>
      <c r="AA476" s="553"/>
    </row>
    <row r="477" spans="2:27">
      <c r="B477" s="549" t="str">
        <f>IF(L477="", "", IF(基本情報入力シート!$M$37="", "",基本情報入力シート!$M$37))</f>
        <v/>
      </c>
      <c r="C477" s="554"/>
      <c r="D477" s="551"/>
      <c r="Z477" s="552"/>
      <c r="AA477" s="553"/>
    </row>
    <row r="478" spans="2:27">
      <c r="B478" s="549" t="str">
        <f>IF(L478="", "", IF(基本情報入力シート!$M$37="", "",基本情報入力シート!$M$37))</f>
        <v/>
      </c>
      <c r="C478" s="554"/>
      <c r="D478" s="551"/>
      <c r="Z478" s="552"/>
      <c r="AA478" s="553"/>
    </row>
    <row r="479" spans="2:27">
      <c r="B479" s="549" t="str">
        <f>IF(L479="", "", IF(基本情報入力シート!$M$37="", "",基本情報入力シート!$M$37))</f>
        <v/>
      </c>
      <c r="C479" s="554"/>
      <c r="D479" s="551"/>
      <c r="Z479" s="552"/>
      <c r="AA479" s="553"/>
    </row>
    <row r="480" spans="2:27">
      <c r="B480" s="549" t="str">
        <f>IF(L480="", "", IF(基本情報入力シート!$M$37="", "",基本情報入力シート!$M$37))</f>
        <v/>
      </c>
      <c r="C480" s="554"/>
      <c r="D480" s="551"/>
      <c r="Z480" s="552"/>
      <c r="AA480" s="553"/>
    </row>
    <row r="481" spans="2:27">
      <c r="B481" s="549" t="str">
        <f>IF(L481="", "", IF(基本情報入力シート!$M$37="", "",基本情報入力シート!$M$37))</f>
        <v/>
      </c>
      <c r="C481" s="554"/>
      <c r="D481" s="551"/>
      <c r="Z481" s="552"/>
      <c r="AA481" s="553"/>
    </row>
    <row r="482" spans="2:27">
      <c r="B482" s="549" t="str">
        <f>IF(L482="", "", IF(基本情報入力シート!$M$37="", "",基本情報入力シート!$M$37))</f>
        <v/>
      </c>
      <c r="C482" s="554"/>
      <c r="D482" s="551"/>
      <c r="Z482" s="552"/>
      <c r="AA482" s="553"/>
    </row>
    <row r="483" spans="2:27">
      <c r="B483" s="549" t="str">
        <f>IF(L483="", "", IF(基本情報入力シート!$M$37="", "",基本情報入力シート!$M$37))</f>
        <v/>
      </c>
      <c r="C483" s="554"/>
      <c r="D483" s="551"/>
      <c r="Z483" s="552"/>
      <c r="AA483" s="553"/>
    </row>
    <row r="484" spans="2:27">
      <c r="B484" s="549" t="str">
        <f>IF(L484="", "", IF(基本情報入力シート!$M$37="", "",基本情報入力シート!$M$37))</f>
        <v/>
      </c>
      <c r="C484" s="554"/>
      <c r="D484" s="551"/>
      <c r="Z484" s="552"/>
      <c r="AA484" s="553"/>
    </row>
    <row r="485" spans="2:27">
      <c r="B485" s="549" t="str">
        <f>IF(L485="", "", IF(基本情報入力シート!$M$37="", "",基本情報入力シート!$M$37))</f>
        <v/>
      </c>
      <c r="C485" s="554"/>
      <c r="D485" s="551"/>
      <c r="Z485" s="552"/>
      <c r="AA485" s="553"/>
    </row>
    <row r="486" spans="2:27">
      <c r="B486" s="549" t="str">
        <f>IF(L486="", "", IF(基本情報入力シート!$M$37="", "",基本情報入力シート!$M$37))</f>
        <v/>
      </c>
      <c r="C486" s="554"/>
      <c r="D486" s="551"/>
      <c r="Z486" s="552"/>
      <c r="AA486" s="553"/>
    </row>
    <row r="487" spans="2:27">
      <c r="B487" s="549" t="str">
        <f>IF(L487="", "", IF(基本情報入力シート!$M$37="", "",基本情報入力シート!$M$37))</f>
        <v/>
      </c>
      <c r="C487" s="554"/>
      <c r="D487" s="551"/>
      <c r="Z487" s="552"/>
      <c r="AA487" s="553"/>
    </row>
    <row r="488" spans="2:27">
      <c r="B488" s="549" t="str">
        <f>IF(L488="", "", IF(基本情報入力シート!$M$37="", "",基本情報入力シート!$M$37))</f>
        <v/>
      </c>
      <c r="C488" s="554"/>
      <c r="D488" s="551"/>
      <c r="Z488" s="552"/>
      <c r="AA488" s="553"/>
    </row>
    <row r="489" spans="2:27">
      <c r="B489" s="549" t="str">
        <f>IF(L489="", "", IF(基本情報入力シート!$M$37="", "",基本情報入力シート!$M$37))</f>
        <v/>
      </c>
      <c r="C489" s="554"/>
      <c r="D489" s="551"/>
      <c r="Z489" s="552"/>
      <c r="AA489" s="553"/>
    </row>
    <row r="490" spans="2:27">
      <c r="B490" s="549" t="str">
        <f>IF(L490="", "", IF(基本情報入力シート!$M$37="", "",基本情報入力シート!$M$37))</f>
        <v/>
      </c>
      <c r="C490" s="554"/>
      <c r="D490" s="551"/>
      <c r="Z490" s="552"/>
      <c r="AA490" s="553"/>
    </row>
    <row r="491" spans="2:27">
      <c r="B491" s="549" t="str">
        <f>IF(L491="", "", IF(基本情報入力シート!$M$37="", "",基本情報入力シート!$M$37))</f>
        <v/>
      </c>
      <c r="C491" s="554"/>
      <c r="D491" s="551"/>
      <c r="Z491" s="552"/>
      <c r="AA491" s="553"/>
    </row>
    <row r="492" spans="2:27">
      <c r="B492" s="549" t="str">
        <f>IF(L492="", "", IF(基本情報入力シート!$M$37="", "",基本情報入力シート!$M$37))</f>
        <v/>
      </c>
      <c r="C492" s="554"/>
      <c r="D492" s="551"/>
      <c r="Z492" s="552"/>
      <c r="AA492" s="553"/>
    </row>
    <row r="493" spans="2:27">
      <c r="B493" s="549" t="str">
        <f>IF(L493="", "", IF(基本情報入力シート!$M$37="", "",基本情報入力シート!$M$37))</f>
        <v/>
      </c>
      <c r="C493" s="554"/>
      <c r="D493" s="551"/>
      <c r="Z493" s="552"/>
      <c r="AA493" s="553"/>
    </row>
    <row r="494" spans="2:27">
      <c r="B494" s="549" t="str">
        <f>IF(L494="", "", IF(基本情報入力シート!$M$37="", "",基本情報入力シート!$M$37))</f>
        <v/>
      </c>
      <c r="C494" s="554"/>
      <c r="D494" s="551"/>
      <c r="Z494" s="552"/>
      <c r="AA494" s="553"/>
    </row>
    <row r="495" spans="2:27">
      <c r="B495" s="549" t="str">
        <f>IF(L495="", "", IF(基本情報入力シート!$M$37="", "",基本情報入力シート!$M$37))</f>
        <v/>
      </c>
      <c r="C495" s="554"/>
      <c r="D495" s="551"/>
      <c r="Z495" s="552"/>
      <c r="AA495" s="553"/>
    </row>
    <row r="496" spans="2:27">
      <c r="B496" s="549" t="str">
        <f>IF(L496="", "", IF(基本情報入力シート!$M$37="", "",基本情報入力シート!$M$37))</f>
        <v/>
      </c>
      <c r="C496" s="554"/>
      <c r="D496" s="551"/>
      <c r="Z496" s="552"/>
      <c r="AA496" s="553"/>
    </row>
    <row r="497" spans="2:27">
      <c r="B497" s="549" t="str">
        <f>IF(L497="", "", IF(基本情報入力シート!$M$37="", "",基本情報入力シート!$M$37))</f>
        <v/>
      </c>
      <c r="C497" s="554"/>
      <c r="D497" s="551"/>
      <c r="Z497" s="552"/>
      <c r="AA497" s="553"/>
    </row>
    <row r="498" spans="2:27">
      <c r="B498" s="549" t="str">
        <f>IF(L498="", "", IF(基本情報入力シート!$M$37="", "",基本情報入力シート!$M$37))</f>
        <v/>
      </c>
      <c r="C498" s="554"/>
      <c r="D498" s="551"/>
      <c r="Z498" s="552"/>
      <c r="AA498" s="553"/>
    </row>
    <row r="499" spans="2:27">
      <c r="B499" s="549" t="str">
        <f>IF(L499="", "", IF(基本情報入力シート!$M$37="", "",基本情報入力シート!$M$37))</f>
        <v/>
      </c>
      <c r="C499" s="554"/>
      <c r="D499" s="551"/>
      <c r="Z499" s="552"/>
      <c r="AA499" s="553"/>
    </row>
    <row r="500" spans="2:27">
      <c r="B500" s="549" t="str">
        <f>IF(L500="", "", IF(基本情報入力シート!$M$37="", "",基本情報入力シート!$M$37))</f>
        <v/>
      </c>
      <c r="C500" s="554"/>
      <c r="D500" s="551"/>
      <c r="Z500" s="552"/>
      <c r="AA500" s="553"/>
    </row>
    <row r="501" spans="2:27">
      <c r="B501" t="str">
        <f>IF(I501="", "", IF([9]基本情報入力シート!$M$36="", "", [9]基本情報入力シート!$M$36))</f>
        <v/>
      </c>
      <c r="C501" s="555"/>
      <c r="Z501" s="552"/>
      <c r="AA501" s="553"/>
    </row>
    <row r="502" spans="2:27">
      <c r="B502" t="str">
        <f>IF(I502="", "", IF([9]基本情報入力シート!$M$36="", "", [9]基本情報入力シート!$M$36))</f>
        <v/>
      </c>
      <c r="C502" s="555"/>
      <c r="Z502" s="552"/>
      <c r="AA502" s="553"/>
    </row>
    <row r="503" spans="2:27">
      <c r="B503" t="str">
        <f>IF(I503="", "", IF([9]基本情報入力シート!$M$36="", "", [9]基本情報入力シート!$M$36))</f>
        <v/>
      </c>
      <c r="C503" s="555"/>
      <c r="Z503" s="552"/>
      <c r="AA503" s="553"/>
    </row>
    <row r="504" spans="2:27">
      <c r="B504" t="str">
        <f>IF(I504="", "", IF([9]基本情報入力シート!$M$36="", "", [9]基本情報入力シート!$M$36))</f>
        <v/>
      </c>
      <c r="C504" s="555"/>
      <c r="Z504" s="552"/>
      <c r="AA504" s="553"/>
    </row>
    <row r="505" spans="2:27">
      <c r="B505" t="str">
        <f>IF(I505="", "", IF([9]基本情報入力シート!$M$36="", "", [9]基本情報入力シート!$M$36))</f>
        <v/>
      </c>
      <c r="C505" s="555"/>
      <c r="Z505" s="552"/>
      <c r="AA505" s="553"/>
    </row>
    <row r="506" spans="2:27">
      <c r="B506" t="str">
        <f>IF(I506="", "", IF([9]基本情報入力シート!$M$36="", "", [9]基本情報入力シート!$M$36))</f>
        <v/>
      </c>
      <c r="C506" s="555"/>
      <c r="Z506" s="552"/>
      <c r="AA506" s="553"/>
    </row>
    <row r="507" spans="2:27">
      <c r="B507" t="str">
        <f>IF(I507="", "", IF([9]基本情報入力シート!$M$36="", "", [9]基本情報入力シート!$M$36))</f>
        <v/>
      </c>
      <c r="C507" s="555"/>
    </row>
    <row r="508" spans="2:27">
      <c r="B508" t="str">
        <f>IF(I508="", "", IF([9]基本情報入力シート!$M$36="", "", [9]基本情報入力シート!$M$36))</f>
        <v/>
      </c>
      <c r="C508" s="555"/>
    </row>
    <row r="509" spans="2:27">
      <c r="B509" t="str">
        <f>IF(I509="", "", IF([9]基本情報入力シート!$M$36="", "", [9]基本情報入力シート!$M$36))</f>
        <v/>
      </c>
      <c r="C509" s="555"/>
    </row>
    <row r="510" spans="2:27">
      <c r="B510" t="str">
        <f>IF(I510="", "", IF([9]基本情報入力シート!$M$36="", "", [9]基本情報入力シート!$M$36))</f>
        <v/>
      </c>
      <c r="C510" s="555"/>
    </row>
    <row r="511" spans="2:27">
      <c r="B511" t="str">
        <f>IF(I511="", "", IF([9]基本情報入力シート!$M$36="", "", [9]基本情報入力シート!$M$36))</f>
        <v/>
      </c>
      <c r="C511" s="555"/>
    </row>
  </sheetData>
  <sheetProtection algorithmName="SHA-512" hashValue="Ll9G9UH/ywf9fU+ggtMTrzTJcMcD2BRwP7mV4BC9eYT5vgDWMVAqJod6P+i2fzMaHo/0eKmFf5ig8TO4pxx7uw==" saltValue="Bz3dZdU+8C85KCYZ+rDlYg==" spinCount="100000" sheet="1" objects="1" scenarios="1"/>
  <mergeCells count="17">
    <mergeCell ref="AB5:AE5"/>
    <mergeCell ref="P3:P6"/>
    <mergeCell ref="Q3:S4"/>
    <mergeCell ref="T3:AE4"/>
    <mergeCell ref="M4:M6"/>
    <mergeCell ref="N4:N6"/>
    <mergeCell ref="Q5:Q6"/>
    <mergeCell ref="R5:R6"/>
    <mergeCell ref="S5:S6"/>
    <mergeCell ref="T5:V5"/>
    <mergeCell ref="W5:Z5"/>
    <mergeCell ref="O3:O6"/>
    <mergeCell ref="B3:B6"/>
    <mergeCell ref="C3:C6"/>
    <mergeCell ref="D3:K6"/>
    <mergeCell ref="L3:L6"/>
    <mergeCell ref="M3:N3"/>
  </mergeCells>
  <phoneticPr fontId="6"/>
  <conditionalFormatting sqref="Q5:T5 L3:M3 L4:O4 O3:Q3 B3:D3 T3 W5 AB5 T6:AE6">
    <cfRule type="expression" dxfId="1" priority="1">
      <formula>#REF!="補助金様式を都道府県に提出"</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660BD-5398-42C8-AE44-103382B28DD3}">
  <sheetPr>
    <tabColor rgb="FFFF0000"/>
  </sheetPr>
  <dimension ref="A2:AE511"/>
  <sheetViews>
    <sheetView workbookViewId="0">
      <selection activeCell="AB1" sqref="AB1:AC1"/>
    </sheetView>
  </sheetViews>
  <sheetFormatPr defaultRowHeight="13.2" outlineLevelCol="1"/>
  <cols>
    <col min="1" max="1" width="15.6640625" bestFit="1" customWidth="1"/>
    <col min="2" max="2" width="17.88671875" bestFit="1" customWidth="1"/>
    <col min="3" max="3" width="17.88671875" customWidth="1"/>
    <col min="4" max="4" width="13.109375" bestFit="1" customWidth="1"/>
    <col min="5" max="8" width="8.77734375" hidden="1" customWidth="1" outlineLevel="1"/>
    <col min="9" max="9" width="8.5546875" hidden="1" customWidth="1" outlineLevel="1"/>
    <col min="10" max="11" width="7.77734375" hidden="1" customWidth="1" outlineLevel="1"/>
    <col min="12" max="12" width="18.88671875" bestFit="1" customWidth="1" collapsed="1"/>
    <col min="13" max="13" width="11.44140625" customWidth="1"/>
    <col min="14" max="14" width="12.77734375" customWidth="1"/>
    <col min="15" max="15" width="30.5546875" style="541" customWidth="1"/>
    <col min="16" max="16" width="16.21875" style="541" customWidth="1"/>
    <col min="17" max="17" width="21.109375" bestFit="1" customWidth="1"/>
    <col min="18" max="18" width="14.33203125" style="542" bestFit="1" customWidth="1"/>
    <col min="19" max="19" width="27.5546875" style="556" hidden="1" customWidth="1"/>
    <col min="20" max="20" width="16.88671875" style="543" customWidth="1"/>
    <col min="21" max="21" width="12" style="543" customWidth="1"/>
    <col min="22" max="22" width="12.77734375" style="543" bestFit="1" customWidth="1"/>
    <col min="23" max="23" width="13.109375" style="544" hidden="1" customWidth="1"/>
    <col min="24" max="24" width="13.6640625" style="543" bestFit="1" customWidth="1"/>
    <col min="25" max="25" width="13.33203125" style="543" customWidth="1"/>
    <col min="26" max="26" width="14" style="543" customWidth="1"/>
    <col min="27" max="27" width="9.44140625" style="543" bestFit="1" customWidth="1"/>
    <col min="28" max="28" width="13.33203125" style="544" hidden="1" customWidth="1"/>
    <col min="29" max="29" width="8.21875" style="543" bestFit="1" customWidth="1"/>
    <col min="30" max="30" width="11.6640625" style="543" customWidth="1"/>
    <col min="31" max="31" width="7.88671875" style="543" customWidth="1"/>
  </cols>
  <sheetData>
    <row r="2" spans="1:31" ht="14.4">
      <c r="B2" s="482" t="s">
        <v>2406</v>
      </c>
    </row>
    <row r="3" spans="1:31" ht="22.8" customHeight="1">
      <c r="B3" s="1254" t="s">
        <v>11</v>
      </c>
      <c r="C3" s="1254" t="s">
        <v>29</v>
      </c>
      <c r="D3" s="1257" t="s">
        <v>269</v>
      </c>
      <c r="E3" s="1257"/>
      <c r="F3" s="1257"/>
      <c r="G3" s="1257"/>
      <c r="H3" s="1257"/>
      <c r="I3" s="1257"/>
      <c r="J3" s="1257"/>
      <c r="K3" s="1257"/>
      <c r="L3" s="1260" t="s">
        <v>2391</v>
      </c>
      <c r="M3" s="1263" t="s">
        <v>32</v>
      </c>
      <c r="N3" s="1264"/>
      <c r="O3" s="1268" t="s">
        <v>33</v>
      </c>
      <c r="P3" s="1268" t="s">
        <v>34</v>
      </c>
      <c r="Q3" s="1271" t="s">
        <v>2407</v>
      </c>
      <c r="R3" s="1272"/>
      <c r="S3" s="1272"/>
      <c r="T3" s="1272"/>
      <c r="U3" s="1272"/>
      <c r="V3" s="1272"/>
      <c r="W3" s="1272"/>
      <c r="X3" s="1272"/>
      <c r="Y3" s="1272"/>
      <c r="Z3" s="1272"/>
      <c r="AA3" s="1272"/>
      <c r="AB3" s="1272"/>
      <c r="AC3" s="1272"/>
      <c r="AD3" s="1272"/>
      <c r="AE3" s="1273"/>
    </row>
    <row r="4" spans="1:31" ht="18.600000000000001" hidden="1" customHeight="1">
      <c r="B4" s="1255"/>
      <c r="C4" s="1255"/>
      <c r="D4" s="1258"/>
      <c r="E4" s="1258"/>
      <c r="F4" s="1258"/>
      <c r="G4" s="1258"/>
      <c r="H4" s="1258"/>
      <c r="I4" s="1258"/>
      <c r="J4" s="1258"/>
      <c r="K4" s="1258"/>
      <c r="L4" s="1261"/>
      <c r="M4" s="1260" t="s">
        <v>35</v>
      </c>
      <c r="N4" s="1260" t="s">
        <v>2394</v>
      </c>
      <c r="O4" s="1269"/>
      <c r="P4" s="1269"/>
      <c r="Q4" s="1274"/>
      <c r="R4" s="1275"/>
      <c r="S4" s="1275"/>
      <c r="T4" s="1275"/>
      <c r="U4" s="1275"/>
      <c r="V4" s="1275"/>
      <c r="W4" s="1275"/>
      <c r="X4" s="1275"/>
      <c r="Y4" s="1275"/>
      <c r="Z4" s="1275"/>
      <c r="AA4" s="1275"/>
      <c r="AB4" s="1275"/>
      <c r="AC4" s="1275"/>
      <c r="AD4" s="1275"/>
      <c r="AE4" s="1276"/>
    </row>
    <row r="5" spans="1:31" ht="22.2" customHeight="1">
      <c r="B5" s="1255"/>
      <c r="C5" s="1255"/>
      <c r="D5" s="1258"/>
      <c r="E5" s="1258"/>
      <c r="F5" s="1258"/>
      <c r="G5" s="1258"/>
      <c r="H5" s="1258"/>
      <c r="I5" s="1258"/>
      <c r="J5" s="1258"/>
      <c r="K5" s="1258"/>
      <c r="L5" s="1261"/>
      <c r="M5" s="1261"/>
      <c r="N5" s="1261"/>
      <c r="O5" s="1269"/>
      <c r="P5" s="1269"/>
      <c r="Q5" s="1265" t="s">
        <v>2408</v>
      </c>
      <c r="R5" s="1266"/>
      <c r="S5" s="1266"/>
      <c r="T5" s="1266"/>
      <c r="U5" s="1266"/>
      <c r="V5" s="1267"/>
      <c r="W5" s="557"/>
      <c r="X5" s="1279" t="s">
        <v>2409</v>
      </c>
      <c r="Y5" s="1265" t="s">
        <v>2410</v>
      </c>
      <c r="Z5" s="1266"/>
      <c r="AA5" s="1266"/>
      <c r="AB5" s="1266"/>
      <c r="AC5" s="1266"/>
      <c r="AD5" s="1267"/>
      <c r="AE5" s="1279" t="s">
        <v>305</v>
      </c>
    </row>
    <row r="6" spans="1:31" ht="106.2" customHeight="1">
      <c r="B6" s="1256"/>
      <c r="C6" s="1256"/>
      <c r="D6" s="1259"/>
      <c r="E6" s="1259"/>
      <c r="F6" s="1259"/>
      <c r="G6" s="1259"/>
      <c r="H6" s="1259"/>
      <c r="I6" s="1259"/>
      <c r="J6" s="1259"/>
      <c r="K6" s="1259"/>
      <c r="L6" s="1262"/>
      <c r="M6" s="1262"/>
      <c r="N6" s="1262"/>
      <c r="O6" s="1270"/>
      <c r="P6" s="1270"/>
      <c r="Q6" s="558" t="s">
        <v>2411</v>
      </c>
      <c r="R6" s="559" t="s">
        <v>2412</v>
      </c>
      <c r="S6" s="560"/>
      <c r="T6" s="561" t="s">
        <v>2413</v>
      </c>
      <c r="U6" s="561" t="s">
        <v>2414</v>
      </c>
      <c r="V6" s="561" t="s">
        <v>2415</v>
      </c>
      <c r="W6" s="548"/>
      <c r="X6" s="1282"/>
      <c r="Y6" s="547" t="s">
        <v>2416</v>
      </c>
      <c r="Z6" s="547" t="s">
        <v>2417</v>
      </c>
      <c r="AA6" s="547" t="s">
        <v>2413</v>
      </c>
      <c r="AB6" s="548"/>
      <c r="AC6" s="547" t="s">
        <v>309</v>
      </c>
      <c r="AD6" s="547" t="s">
        <v>2415</v>
      </c>
      <c r="AE6" s="1282"/>
    </row>
    <row r="7" spans="1:31" ht="25.2" customHeight="1">
      <c r="A7" t="s">
        <v>2405</v>
      </c>
      <c r="B7" s="549" t="str">
        <f>IF(L7="", "", IF(基本情報入力シート!$M$37="", "",基本情報入力シート!$M$37))</f>
        <v/>
      </c>
      <c r="C7" s="550" t="str" cm="1">
        <f t="array" ref="C7">IFERROR(IF( ISBLANK(_xlfn._xlws.FILTER('別紙様式3-3（６月以降分）'!A:AC, '別紙様式3-3（６月以降分）'!J:J="長野県")),"",_xlfn._xlws.FILTER('別紙様式3-3（６月以降分）'!A:AC, '別紙様式3-3（６月以降分）'!J:J="長野県")), "該当するデータがありません")</f>
        <v>該当するデータがありません</v>
      </c>
      <c r="D7" s="551"/>
      <c r="R7" s="543"/>
    </row>
    <row r="8" spans="1:31">
      <c r="B8" s="549" t="str">
        <f>IF(L8="", "", IF(基本情報入力シート!$M$37="", "",基本情報入力シート!$M$37))</f>
        <v/>
      </c>
      <c r="C8" s="554"/>
      <c r="D8" s="551"/>
      <c r="R8" s="543"/>
    </row>
    <row r="9" spans="1:31">
      <c r="B9" s="549" t="str">
        <f>IF(L9="", "", IF(基本情報入力シート!$M$37="", "",基本情報入力シート!$M$37))</f>
        <v/>
      </c>
      <c r="C9" s="554"/>
      <c r="D9" s="551"/>
      <c r="R9" s="543"/>
    </row>
    <row r="10" spans="1:31">
      <c r="B10" s="549" t="str">
        <f>IF(L10="", "", IF(基本情報入力シート!$M$37="", "",基本情報入力シート!$M$37))</f>
        <v/>
      </c>
      <c r="C10" s="554"/>
      <c r="D10" s="551"/>
      <c r="R10" s="543"/>
    </row>
    <row r="11" spans="1:31">
      <c r="B11" s="549" t="str">
        <f>IF(L11="", "", IF(基本情報入力シート!$M$37="", "",基本情報入力シート!$M$37))</f>
        <v/>
      </c>
      <c r="C11" s="554"/>
      <c r="D11" s="551"/>
      <c r="R11" s="543"/>
    </row>
    <row r="12" spans="1:31">
      <c r="B12" s="549" t="str">
        <f>IF(L12="", "", IF(基本情報入力シート!$M$37="", "",基本情報入力シート!$M$37))</f>
        <v/>
      </c>
      <c r="C12" s="554"/>
      <c r="D12" s="551"/>
      <c r="R12" s="543"/>
    </row>
    <row r="13" spans="1:31">
      <c r="B13" s="549" t="str">
        <f>IF(L13="", "", IF(基本情報入力シート!$M$37="", "",基本情報入力シート!$M$37))</f>
        <v/>
      </c>
      <c r="C13" s="554"/>
      <c r="D13" s="551"/>
      <c r="R13" s="543"/>
    </row>
    <row r="14" spans="1:31">
      <c r="B14" s="549" t="str">
        <f>IF(L14="", "", IF(基本情報入力シート!$M$37="", "",基本情報入力シート!$M$37))</f>
        <v/>
      </c>
      <c r="C14" s="554"/>
      <c r="D14" s="551"/>
      <c r="R14" s="543"/>
    </row>
    <row r="15" spans="1:31">
      <c r="B15" s="549" t="str">
        <f>IF(L15="", "", IF(基本情報入力シート!$M$37="", "",基本情報入力シート!$M$37))</f>
        <v/>
      </c>
      <c r="C15" s="554"/>
      <c r="D15" s="551"/>
      <c r="R15" s="543"/>
    </row>
    <row r="16" spans="1:31">
      <c r="B16" s="549" t="str">
        <f>IF(L16="", "", IF(基本情報入力シート!$M$37="", "",基本情報入力シート!$M$37))</f>
        <v/>
      </c>
      <c r="C16" s="554"/>
      <c r="D16" s="551"/>
      <c r="R16" s="543"/>
    </row>
    <row r="17" spans="2:18">
      <c r="B17" s="549" t="str">
        <f>IF(L17="", "", IF(基本情報入力シート!$M$37="", "",基本情報入力シート!$M$37))</f>
        <v/>
      </c>
      <c r="C17" s="554"/>
      <c r="D17" s="551"/>
      <c r="R17" s="543"/>
    </row>
    <row r="18" spans="2:18">
      <c r="B18" s="549" t="str">
        <f>IF(L18="", "", IF(基本情報入力シート!$M$37="", "",基本情報入力シート!$M$37))</f>
        <v/>
      </c>
      <c r="C18" s="554"/>
      <c r="D18" s="551"/>
      <c r="R18" s="543"/>
    </row>
    <row r="19" spans="2:18">
      <c r="B19" s="549" t="str">
        <f>IF(L19="", "", IF(基本情報入力シート!$M$37="", "",基本情報入力シート!$M$37))</f>
        <v/>
      </c>
      <c r="C19" s="554"/>
      <c r="D19" s="551"/>
      <c r="R19" s="543"/>
    </row>
    <row r="20" spans="2:18">
      <c r="B20" s="549" t="str">
        <f>IF(L20="", "", IF(基本情報入力シート!$M$37="", "",基本情報入力シート!$M$37))</f>
        <v/>
      </c>
      <c r="C20" s="554"/>
      <c r="D20" s="551"/>
      <c r="R20" s="543"/>
    </row>
    <row r="21" spans="2:18">
      <c r="B21" s="549" t="str">
        <f>IF(L21="", "", IF(基本情報入力シート!$M$37="", "",基本情報入力シート!$M$37))</f>
        <v/>
      </c>
      <c r="C21" s="554"/>
      <c r="D21" s="551"/>
      <c r="R21" s="543"/>
    </row>
    <row r="22" spans="2:18">
      <c r="B22" s="549" t="str">
        <f>IF(L22="", "", IF(基本情報入力シート!$M$37="", "",基本情報入力シート!$M$37))</f>
        <v/>
      </c>
      <c r="C22" s="554"/>
      <c r="D22" s="551"/>
      <c r="R22" s="543"/>
    </row>
    <row r="23" spans="2:18">
      <c r="B23" s="549" t="str">
        <f>IF(L23="", "", IF(基本情報入力シート!$M$37="", "",基本情報入力シート!$M$37))</f>
        <v/>
      </c>
      <c r="C23" s="554"/>
      <c r="D23" s="551"/>
      <c r="R23" s="543"/>
    </row>
    <row r="24" spans="2:18">
      <c r="B24" s="549" t="str">
        <f>IF(L24="", "", IF(基本情報入力シート!$M$37="", "",基本情報入力シート!$M$37))</f>
        <v/>
      </c>
      <c r="C24" s="554"/>
      <c r="D24" s="551"/>
      <c r="R24" s="543"/>
    </row>
    <row r="25" spans="2:18">
      <c r="B25" s="549" t="str">
        <f>IF(L25="", "", IF(基本情報入力シート!$M$37="", "",基本情報入力シート!$M$37))</f>
        <v/>
      </c>
      <c r="C25" s="554"/>
      <c r="D25" s="551"/>
      <c r="R25" s="543"/>
    </row>
    <row r="26" spans="2:18">
      <c r="B26" s="549" t="str">
        <f>IF(L26="", "", IF(基本情報入力シート!$M$37="", "",基本情報入力シート!$M$37))</f>
        <v/>
      </c>
      <c r="C26" s="554"/>
      <c r="D26" s="551"/>
      <c r="R26" s="543"/>
    </row>
    <row r="27" spans="2:18">
      <c r="B27" s="549" t="str">
        <f>IF(L27="", "", IF(基本情報入力シート!$M$37="", "",基本情報入力シート!$M$37))</f>
        <v/>
      </c>
      <c r="C27" s="554"/>
      <c r="D27" s="551"/>
      <c r="R27" s="543"/>
    </row>
    <row r="28" spans="2:18">
      <c r="B28" s="549" t="str">
        <f>IF(L28="", "", IF(基本情報入力シート!$M$37="", "",基本情報入力シート!$M$37))</f>
        <v/>
      </c>
      <c r="C28" s="554"/>
      <c r="D28" s="551"/>
      <c r="R28" s="543"/>
    </row>
    <row r="29" spans="2:18">
      <c r="B29" s="549" t="str">
        <f>IF(L29="", "", IF(基本情報入力シート!$M$37="", "",基本情報入力シート!$M$37))</f>
        <v/>
      </c>
      <c r="C29" s="554"/>
      <c r="D29" s="551"/>
      <c r="R29" s="543"/>
    </row>
    <row r="30" spans="2:18">
      <c r="B30" s="549" t="str">
        <f>IF(L30="", "", IF(基本情報入力シート!$M$37="", "",基本情報入力シート!$M$37))</f>
        <v/>
      </c>
      <c r="C30" s="554"/>
      <c r="D30" s="551"/>
      <c r="R30" s="543"/>
    </row>
    <row r="31" spans="2:18">
      <c r="B31" s="549" t="str">
        <f>IF(L31="", "", IF(基本情報入力シート!$M$37="", "",基本情報入力シート!$M$37))</f>
        <v/>
      </c>
      <c r="C31" s="554"/>
      <c r="D31" s="551"/>
      <c r="R31" s="543"/>
    </row>
    <row r="32" spans="2:18">
      <c r="B32" s="549" t="str">
        <f>IF(L32="", "", IF(基本情報入力シート!$M$37="", "",基本情報入力シート!$M$37))</f>
        <v/>
      </c>
      <c r="C32" s="554"/>
      <c r="D32" s="551"/>
      <c r="R32" s="543"/>
    </row>
    <row r="33" spans="2:18">
      <c r="B33" s="549" t="str">
        <f>IF(L33="", "", IF(基本情報入力シート!$M$37="", "",基本情報入力シート!$M$37))</f>
        <v/>
      </c>
      <c r="C33" s="554"/>
      <c r="D33" s="551"/>
      <c r="R33" s="543"/>
    </row>
    <row r="34" spans="2:18">
      <c r="B34" s="549" t="str">
        <f>IF(L34="", "", IF(基本情報入力シート!$M$37="", "",基本情報入力シート!$M$37))</f>
        <v/>
      </c>
      <c r="C34" s="554"/>
      <c r="D34" s="551"/>
      <c r="R34" s="543"/>
    </row>
    <row r="35" spans="2:18">
      <c r="B35" s="549" t="str">
        <f>IF(L35="", "", IF(基本情報入力シート!$M$37="", "",基本情報入力シート!$M$37))</f>
        <v/>
      </c>
      <c r="C35" s="554"/>
      <c r="D35" s="551"/>
      <c r="R35" s="543"/>
    </row>
    <row r="36" spans="2:18">
      <c r="B36" s="549" t="str">
        <f>IF(L36="", "", IF(基本情報入力シート!$M$37="", "",基本情報入力シート!$M$37))</f>
        <v/>
      </c>
      <c r="C36" s="554"/>
      <c r="D36" s="551"/>
      <c r="R36" s="543"/>
    </row>
    <row r="37" spans="2:18">
      <c r="B37" s="549" t="str">
        <f>IF(L37="", "", IF(基本情報入力シート!$M$37="", "",基本情報入力シート!$M$37))</f>
        <v/>
      </c>
      <c r="C37" s="554"/>
      <c r="D37" s="551"/>
      <c r="R37" s="543"/>
    </row>
    <row r="38" spans="2:18">
      <c r="B38" s="549" t="str">
        <f>IF(L38="", "", IF(基本情報入力シート!$M$37="", "",基本情報入力シート!$M$37))</f>
        <v/>
      </c>
      <c r="C38" s="554"/>
      <c r="D38" s="551"/>
      <c r="R38" s="543"/>
    </row>
    <row r="39" spans="2:18">
      <c r="B39" s="549" t="str">
        <f>IF(L39="", "", IF(基本情報入力シート!$M$37="", "",基本情報入力シート!$M$37))</f>
        <v/>
      </c>
      <c r="C39" s="554"/>
      <c r="D39" s="551"/>
      <c r="R39" s="543"/>
    </row>
    <row r="40" spans="2:18">
      <c r="B40" s="549" t="str">
        <f>IF(L40="", "", IF(基本情報入力シート!$M$37="", "",基本情報入力シート!$M$37))</f>
        <v/>
      </c>
      <c r="C40" s="554"/>
      <c r="D40" s="551"/>
      <c r="R40" s="543"/>
    </row>
    <row r="41" spans="2:18">
      <c r="B41" s="549" t="str">
        <f>IF(L41="", "", IF(基本情報入力シート!$M$37="", "",基本情報入力シート!$M$37))</f>
        <v/>
      </c>
      <c r="C41" s="554"/>
      <c r="D41" s="551"/>
      <c r="R41" s="543"/>
    </row>
    <row r="42" spans="2:18">
      <c r="B42" s="549" t="str">
        <f>IF(L42="", "", IF(基本情報入力シート!$M$37="", "",基本情報入力シート!$M$37))</f>
        <v/>
      </c>
      <c r="C42" s="554"/>
      <c r="D42" s="551"/>
      <c r="R42" s="543"/>
    </row>
    <row r="43" spans="2:18">
      <c r="B43" s="549" t="str">
        <f>IF(L43="", "", IF(基本情報入力シート!$M$37="", "",基本情報入力シート!$M$37))</f>
        <v/>
      </c>
      <c r="C43" s="554"/>
      <c r="D43" s="551"/>
      <c r="R43" s="543"/>
    </row>
    <row r="44" spans="2:18">
      <c r="B44" s="549" t="str">
        <f>IF(L44="", "", IF(基本情報入力シート!$M$37="", "",基本情報入力シート!$M$37))</f>
        <v/>
      </c>
      <c r="C44" s="554"/>
      <c r="D44" s="551"/>
      <c r="R44" s="543"/>
    </row>
    <row r="45" spans="2:18">
      <c r="B45" s="549" t="str">
        <f>IF(L45="", "", IF(基本情報入力シート!$M$37="", "",基本情報入力シート!$M$37))</f>
        <v/>
      </c>
      <c r="C45" s="554"/>
      <c r="D45" s="551"/>
      <c r="R45" s="543"/>
    </row>
    <row r="46" spans="2:18">
      <c r="B46" s="549" t="str">
        <f>IF(L46="", "", IF(基本情報入力シート!$M$37="", "",基本情報入力シート!$M$37))</f>
        <v/>
      </c>
      <c r="C46" s="554"/>
      <c r="D46" s="551"/>
      <c r="R46" s="543"/>
    </row>
    <row r="47" spans="2:18">
      <c r="B47" s="549" t="str">
        <f>IF(L47="", "", IF(基本情報入力シート!$M$37="", "",基本情報入力シート!$M$37))</f>
        <v/>
      </c>
      <c r="C47" s="554"/>
      <c r="D47" s="551"/>
      <c r="R47" s="543"/>
    </row>
    <row r="48" spans="2:18">
      <c r="B48" s="549" t="str">
        <f>IF(L48="", "", IF(基本情報入力シート!$M$37="", "",基本情報入力シート!$M$37))</f>
        <v/>
      </c>
      <c r="C48" s="554"/>
      <c r="D48" s="551"/>
      <c r="R48" s="543"/>
    </row>
    <row r="49" spans="2:18">
      <c r="B49" s="549" t="str">
        <f>IF(L49="", "", IF(基本情報入力シート!$M$37="", "",基本情報入力シート!$M$37))</f>
        <v/>
      </c>
      <c r="C49" s="554"/>
      <c r="D49" s="551"/>
      <c r="R49" s="543"/>
    </row>
    <row r="50" spans="2:18">
      <c r="B50" s="549" t="str">
        <f>IF(L50="", "", IF(基本情報入力シート!$M$37="", "",基本情報入力シート!$M$37))</f>
        <v/>
      </c>
      <c r="C50" s="554"/>
      <c r="D50" s="551"/>
      <c r="R50" s="543"/>
    </row>
    <row r="51" spans="2:18">
      <c r="B51" s="549" t="str">
        <f>IF(L51="", "", IF(基本情報入力シート!$M$37="", "",基本情報入力シート!$M$37))</f>
        <v/>
      </c>
      <c r="C51" s="554"/>
      <c r="D51" s="551"/>
      <c r="R51" s="543"/>
    </row>
    <row r="52" spans="2:18">
      <c r="B52" s="549" t="str">
        <f>IF(L52="", "", IF(基本情報入力シート!$M$37="", "",基本情報入力シート!$M$37))</f>
        <v/>
      </c>
      <c r="C52" s="554"/>
      <c r="D52" s="551"/>
      <c r="R52" s="543"/>
    </row>
    <row r="53" spans="2:18">
      <c r="B53" s="549" t="str">
        <f>IF(L53="", "", IF(基本情報入力シート!$M$37="", "",基本情報入力シート!$M$37))</f>
        <v/>
      </c>
      <c r="C53" s="554"/>
      <c r="D53" s="551"/>
      <c r="R53" s="543"/>
    </row>
    <row r="54" spans="2:18">
      <c r="B54" s="549" t="str">
        <f>IF(L54="", "", IF(基本情報入力シート!$M$37="", "",基本情報入力シート!$M$37))</f>
        <v/>
      </c>
      <c r="C54" s="554"/>
      <c r="D54" s="551"/>
      <c r="R54" s="543"/>
    </row>
    <row r="55" spans="2:18">
      <c r="B55" s="549" t="str">
        <f>IF(L55="", "", IF(基本情報入力シート!$M$37="", "",基本情報入力シート!$M$37))</f>
        <v/>
      </c>
      <c r="C55" s="554"/>
      <c r="D55" s="551"/>
      <c r="R55" s="543"/>
    </row>
    <row r="56" spans="2:18">
      <c r="B56" s="549" t="str">
        <f>IF(L56="", "", IF(基本情報入力シート!$M$37="", "",基本情報入力シート!$M$37))</f>
        <v/>
      </c>
      <c r="C56" s="554"/>
      <c r="D56" s="551"/>
      <c r="R56" s="543"/>
    </row>
    <row r="57" spans="2:18">
      <c r="B57" s="549" t="str">
        <f>IF(L57="", "", IF(基本情報入力シート!$M$37="", "",基本情報入力シート!$M$37))</f>
        <v/>
      </c>
      <c r="C57" s="554"/>
      <c r="D57" s="551"/>
      <c r="R57" s="543"/>
    </row>
    <row r="58" spans="2:18">
      <c r="B58" s="549" t="str">
        <f>IF(L58="", "", IF(基本情報入力シート!$M$37="", "",基本情報入力シート!$M$37))</f>
        <v/>
      </c>
      <c r="C58" s="554"/>
      <c r="D58" s="551"/>
      <c r="R58" s="543"/>
    </row>
    <row r="59" spans="2:18">
      <c r="B59" s="549" t="str">
        <f>IF(L59="", "", IF(基本情報入力シート!$M$37="", "",基本情報入力シート!$M$37))</f>
        <v/>
      </c>
      <c r="C59" s="554"/>
      <c r="D59" s="551"/>
      <c r="R59" s="543"/>
    </row>
    <row r="60" spans="2:18">
      <c r="B60" s="549" t="str">
        <f>IF(L60="", "", IF(基本情報入力シート!$M$37="", "",基本情報入力シート!$M$37))</f>
        <v/>
      </c>
      <c r="C60" s="554"/>
      <c r="D60" s="551"/>
      <c r="R60" s="543"/>
    </row>
    <row r="61" spans="2:18">
      <c r="B61" s="549" t="str">
        <f>IF(L61="", "", IF(基本情報入力シート!$M$37="", "",基本情報入力シート!$M$37))</f>
        <v/>
      </c>
      <c r="C61" s="554"/>
      <c r="D61" s="551"/>
      <c r="R61" s="543"/>
    </row>
    <row r="62" spans="2:18">
      <c r="B62" s="549" t="str">
        <f>IF(L62="", "", IF(基本情報入力シート!$M$37="", "",基本情報入力シート!$M$37))</f>
        <v/>
      </c>
      <c r="C62" s="554"/>
      <c r="D62" s="551"/>
      <c r="R62" s="543"/>
    </row>
    <row r="63" spans="2:18">
      <c r="B63" s="549" t="str">
        <f>IF(L63="", "", IF(基本情報入力シート!$M$37="", "",基本情報入力シート!$M$37))</f>
        <v/>
      </c>
      <c r="C63" s="554"/>
      <c r="D63" s="551"/>
      <c r="R63" s="543"/>
    </row>
    <row r="64" spans="2:18">
      <c r="B64" s="549" t="str">
        <f>IF(L64="", "", IF(基本情報入力シート!$M$37="", "",基本情報入力シート!$M$37))</f>
        <v/>
      </c>
      <c r="C64" s="554"/>
      <c r="D64" s="551"/>
      <c r="R64" s="543"/>
    </row>
    <row r="65" spans="2:18">
      <c r="B65" s="549" t="str">
        <f>IF(L65="", "", IF(基本情報入力シート!$M$37="", "",基本情報入力シート!$M$37))</f>
        <v/>
      </c>
      <c r="C65" s="554"/>
      <c r="D65" s="551"/>
      <c r="R65" s="543"/>
    </row>
    <row r="66" spans="2:18">
      <c r="B66" s="549" t="str">
        <f>IF(L66="", "", IF(基本情報入力シート!$M$37="", "",基本情報入力シート!$M$37))</f>
        <v/>
      </c>
      <c r="C66" s="554"/>
      <c r="D66" s="551"/>
      <c r="R66" s="543"/>
    </row>
    <row r="67" spans="2:18">
      <c r="B67" s="549" t="str">
        <f>IF(L67="", "", IF(基本情報入力シート!$M$37="", "",基本情報入力シート!$M$37))</f>
        <v/>
      </c>
      <c r="C67" s="554"/>
      <c r="D67" s="551"/>
      <c r="R67" s="543"/>
    </row>
    <row r="68" spans="2:18">
      <c r="B68" s="549" t="str">
        <f>IF(L68="", "", IF(基本情報入力シート!$M$37="", "",基本情報入力シート!$M$37))</f>
        <v/>
      </c>
      <c r="C68" s="554"/>
      <c r="D68" s="551"/>
      <c r="R68" s="543"/>
    </row>
    <row r="69" spans="2:18">
      <c r="B69" s="549" t="str">
        <f>IF(L69="", "", IF(基本情報入力シート!$M$37="", "",基本情報入力シート!$M$37))</f>
        <v/>
      </c>
      <c r="C69" s="554"/>
      <c r="D69" s="551"/>
      <c r="R69" s="543"/>
    </row>
    <row r="70" spans="2:18">
      <c r="B70" s="549" t="str">
        <f>IF(L70="", "", IF(基本情報入力シート!$M$37="", "",基本情報入力シート!$M$37))</f>
        <v/>
      </c>
      <c r="C70" s="554"/>
      <c r="D70" s="551"/>
      <c r="R70" s="543"/>
    </row>
    <row r="71" spans="2:18">
      <c r="B71" s="549" t="str">
        <f>IF(L71="", "", IF(基本情報入力シート!$M$37="", "",基本情報入力シート!$M$37))</f>
        <v/>
      </c>
      <c r="C71" s="554"/>
      <c r="D71" s="551"/>
      <c r="R71" s="543"/>
    </row>
    <row r="72" spans="2:18">
      <c r="B72" s="549" t="str">
        <f>IF(L72="", "", IF(基本情報入力シート!$M$37="", "",基本情報入力シート!$M$37))</f>
        <v/>
      </c>
      <c r="C72" s="554"/>
      <c r="D72" s="551"/>
      <c r="R72" s="543"/>
    </row>
    <row r="73" spans="2:18">
      <c r="B73" s="549" t="str">
        <f>IF(L73="", "", IF(基本情報入力シート!$M$37="", "",基本情報入力シート!$M$37))</f>
        <v/>
      </c>
      <c r="C73" s="554"/>
      <c r="D73" s="551"/>
      <c r="R73" s="543"/>
    </row>
    <row r="74" spans="2:18">
      <c r="B74" s="549" t="str">
        <f>IF(L74="", "", IF(基本情報入力シート!$M$37="", "",基本情報入力シート!$M$37))</f>
        <v/>
      </c>
      <c r="C74" s="554"/>
      <c r="D74" s="551"/>
      <c r="R74" s="543"/>
    </row>
    <row r="75" spans="2:18">
      <c r="B75" s="549" t="str">
        <f>IF(L75="", "", IF(基本情報入力シート!$M$37="", "",基本情報入力シート!$M$37))</f>
        <v/>
      </c>
      <c r="C75" s="554"/>
      <c r="D75" s="551"/>
      <c r="R75" s="543"/>
    </row>
    <row r="76" spans="2:18">
      <c r="B76" s="549" t="str">
        <f>IF(L76="", "", IF(基本情報入力シート!$M$37="", "",基本情報入力シート!$M$37))</f>
        <v/>
      </c>
      <c r="C76" s="554"/>
      <c r="D76" s="551"/>
      <c r="R76" s="543"/>
    </row>
    <row r="77" spans="2:18">
      <c r="B77" s="549" t="str">
        <f>IF(L77="", "", IF(基本情報入力シート!$M$37="", "",基本情報入力シート!$M$37))</f>
        <v/>
      </c>
      <c r="C77" s="554"/>
      <c r="D77" s="551"/>
      <c r="R77" s="543"/>
    </row>
    <row r="78" spans="2:18">
      <c r="B78" s="549" t="str">
        <f>IF(L78="", "", IF(基本情報入力シート!$M$37="", "",基本情報入力シート!$M$37))</f>
        <v/>
      </c>
      <c r="C78" s="554"/>
      <c r="D78" s="551"/>
      <c r="R78" s="543"/>
    </row>
    <row r="79" spans="2:18">
      <c r="B79" s="549" t="str">
        <f>IF(L79="", "", IF(基本情報入力シート!$M$37="", "",基本情報入力シート!$M$37))</f>
        <v/>
      </c>
      <c r="C79" s="554"/>
      <c r="D79" s="551"/>
      <c r="R79" s="543"/>
    </row>
    <row r="80" spans="2:18">
      <c r="B80" s="549" t="str">
        <f>IF(L80="", "", IF(基本情報入力シート!$M$37="", "",基本情報入力シート!$M$37))</f>
        <v/>
      </c>
      <c r="C80" s="554"/>
      <c r="D80" s="551"/>
      <c r="R80" s="543"/>
    </row>
    <row r="81" spans="2:18">
      <c r="B81" s="549" t="str">
        <f>IF(L81="", "", IF(基本情報入力シート!$M$37="", "",基本情報入力シート!$M$37))</f>
        <v/>
      </c>
      <c r="C81" s="554"/>
      <c r="D81" s="551"/>
      <c r="R81" s="543"/>
    </row>
    <row r="82" spans="2:18">
      <c r="B82" s="549" t="str">
        <f>IF(L82="", "", IF(基本情報入力シート!$M$37="", "",基本情報入力シート!$M$37))</f>
        <v/>
      </c>
      <c r="C82" s="554"/>
      <c r="D82" s="551"/>
      <c r="R82" s="543"/>
    </row>
    <row r="83" spans="2:18">
      <c r="B83" s="549" t="str">
        <f>IF(L83="", "", IF(基本情報入力シート!$M$37="", "",基本情報入力シート!$M$37))</f>
        <v/>
      </c>
      <c r="C83" s="554"/>
      <c r="D83" s="551"/>
      <c r="R83" s="543"/>
    </row>
    <row r="84" spans="2:18">
      <c r="B84" s="549" t="str">
        <f>IF(L84="", "", IF(基本情報入力シート!$M$37="", "",基本情報入力シート!$M$37))</f>
        <v/>
      </c>
      <c r="C84" s="554"/>
      <c r="D84" s="551"/>
      <c r="R84" s="543"/>
    </row>
    <row r="85" spans="2:18">
      <c r="B85" s="549" t="str">
        <f>IF(L85="", "", IF(基本情報入力シート!$M$37="", "",基本情報入力シート!$M$37))</f>
        <v/>
      </c>
      <c r="C85" s="554"/>
      <c r="D85" s="551"/>
      <c r="R85" s="543"/>
    </row>
    <row r="86" spans="2:18">
      <c r="B86" s="549" t="str">
        <f>IF(L86="", "", IF(基本情報入力シート!$M$37="", "",基本情報入力シート!$M$37))</f>
        <v/>
      </c>
      <c r="C86" s="554"/>
      <c r="D86" s="551"/>
      <c r="R86" s="543"/>
    </row>
    <row r="87" spans="2:18">
      <c r="B87" s="549" t="str">
        <f>IF(L87="", "", IF(基本情報入力シート!$M$37="", "",基本情報入力シート!$M$37))</f>
        <v/>
      </c>
      <c r="C87" s="554"/>
      <c r="D87" s="551"/>
      <c r="R87" s="543"/>
    </row>
    <row r="88" spans="2:18">
      <c r="B88" s="549" t="str">
        <f>IF(L88="", "", IF(基本情報入力シート!$M$37="", "",基本情報入力シート!$M$37))</f>
        <v/>
      </c>
      <c r="C88" s="554"/>
      <c r="D88" s="551"/>
      <c r="R88" s="543"/>
    </row>
    <row r="89" spans="2:18">
      <c r="B89" s="549" t="str">
        <f>IF(L89="", "", IF(基本情報入力シート!$M$37="", "",基本情報入力シート!$M$37))</f>
        <v/>
      </c>
      <c r="C89" s="554"/>
      <c r="D89" s="551"/>
      <c r="R89" s="543"/>
    </row>
    <row r="90" spans="2:18">
      <c r="B90" s="549" t="str">
        <f>IF(L90="", "", IF(基本情報入力シート!$M$37="", "",基本情報入力シート!$M$37))</f>
        <v/>
      </c>
      <c r="C90" s="554"/>
      <c r="D90" s="551"/>
      <c r="R90" s="543"/>
    </row>
    <row r="91" spans="2:18">
      <c r="B91" s="549" t="str">
        <f>IF(L91="", "", IF(基本情報入力シート!$M$37="", "",基本情報入力シート!$M$37))</f>
        <v/>
      </c>
      <c r="C91" s="554"/>
      <c r="D91" s="551"/>
      <c r="R91" s="543"/>
    </row>
    <row r="92" spans="2:18">
      <c r="B92" s="549" t="str">
        <f>IF(L92="", "", IF(基本情報入力シート!$M$37="", "",基本情報入力シート!$M$37))</f>
        <v/>
      </c>
      <c r="C92" s="554"/>
      <c r="D92" s="551"/>
      <c r="R92" s="543"/>
    </row>
    <row r="93" spans="2:18">
      <c r="B93" s="549" t="str">
        <f>IF(L93="", "", IF(基本情報入力シート!$M$37="", "",基本情報入力シート!$M$37))</f>
        <v/>
      </c>
      <c r="C93" s="554"/>
      <c r="D93" s="551"/>
      <c r="R93" s="543"/>
    </row>
    <row r="94" spans="2:18">
      <c r="B94" s="549" t="str">
        <f>IF(L94="", "", IF(基本情報入力シート!$M$37="", "",基本情報入力シート!$M$37))</f>
        <v/>
      </c>
      <c r="C94" s="554"/>
      <c r="D94" s="551"/>
      <c r="R94" s="543"/>
    </row>
    <row r="95" spans="2:18">
      <c r="B95" s="549" t="str">
        <f>IF(L95="", "", IF(基本情報入力シート!$M$37="", "",基本情報入力シート!$M$37))</f>
        <v/>
      </c>
      <c r="C95" s="554"/>
      <c r="D95" s="551"/>
      <c r="R95" s="543"/>
    </row>
    <row r="96" spans="2:18">
      <c r="B96" s="549" t="str">
        <f>IF(L96="", "", IF(基本情報入力シート!$M$37="", "",基本情報入力シート!$M$37))</f>
        <v/>
      </c>
      <c r="C96" s="554"/>
      <c r="D96" s="551"/>
      <c r="R96" s="543"/>
    </row>
    <row r="97" spans="2:18">
      <c r="B97" s="549" t="str">
        <f>IF(L97="", "", IF(基本情報入力シート!$M$37="", "",基本情報入力シート!$M$37))</f>
        <v/>
      </c>
      <c r="C97" s="554"/>
      <c r="D97" s="551"/>
      <c r="R97" s="543"/>
    </row>
    <row r="98" spans="2:18">
      <c r="B98" s="549" t="str">
        <f>IF(L98="", "", IF(基本情報入力シート!$M$37="", "",基本情報入力シート!$M$37))</f>
        <v/>
      </c>
      <c r="C98" s="554"/>
      <c r="D98" s="551"/>
      <c r="R98" s="543"/>
    </row>
    <row r="99" spans="2:18">
      <c r="B99" s="549" t="str">
        <f>IF(L99="", "", IF(基本情報入力シート!$M$37="", "",基本情報入力シート!$M$37))</f>
        <v/>
      </c>
      <c r="C99" s="554"/>
      <c r="D99" s="551"/>
      <c r="R99" s="543"/>
    </row>
    <row r="100" spans="2:18">
      <c r="B100" s="549" t="str">
        <f>IF(L100="", "", IF(基本情報入力シート!$M$37="", "",基本情報入力シート!$M$37))</f>
        <v/>
      </c>
      <c r="C100" s="554"/>
      <c r="D100" s="551"/>
      <c r="R100" s="543"/>
    </row>
    <row r="101" spans="2:18">
      <c r="B101" s="549" t="str">
        <f>IF(L101="", "", IF(基本情報入力シート!$M$37="", "",基本情報入力シート!$M$37))</f>
        <v/>
      </c>
      <c r="C101" s="554"/>
      <c r="D101" s="551"/>
      <c r="R101" s="543"/>
    </row>
    <row r="102" spans="2:18">
      <c r="B102" s="549" t="str">
        <f>IF(L102="", "", IF(基本情報入力シート!$M$37="", "",基本情報入力シート!$M$37))</f>
        <v/>
      </c>
      <c r="C102" s="554"/>
      <c r="D102" s="551"/>
      <c r="R102" s="543"/>
    </row>
    <row r="103" spans="2:18">
      <c r="B103" s="549" t="str">
        <f>IF(L103="", "", IF(基本情報入力シート!$M$37="", "",基本情報入力シート!$M$37))</f>
        <v/>
      </c>
      <c r="C103" s="554"/>
      <c r="D103" s="551"/>
      <c r="R103" s="543"/>
    </row>
    <row r="104" spans="2:18">
      <c r="B104" s="549" t="str">
        <f>IF(L104="", "", IF(基本情報入力シート!$M$37="", "",基本情報入力シート!$M$37))</f>
        <v/>
      </c>
      <c r="C104" s="554"/>
      <c r="D104" s="551"/>
      <c r="R104" s="543"/>
    </row>
    <row r="105" spans="2:18">
      <c r="B105" s="549" t="str">
        <f>IF(L105="", "", IF(基本情報入力シート!$M$37="", "",基本情報入力シート!$M$37))</f>
        <v/>
      </c>
      <c r="C105" s="554"/>
      <c r="D105" s="551"/>
      <c r="R105" s="543"/>
    </row>
    <row r="106" spans="2:18">
      <c r="B106" s="549" t="str">
        <f>IF(L106="", "", IF(基本情報入力シート!$M$37="", "",基本情報入力シート!$M$37))</f>
        <v/>
      </c>
      <c r="C106" s="554"/>
      <c r="D106" s="551"/>
      <c r="R106" s="543"/>
    </row>
    <row r="107" spans="2:18">
      <c r="B107" s="549" t="str">
        <f>IF(L107="", "", IF(基本情報入力シート!$M$37="", "",基本情報入力シート!$M$37))</f>
        <v/>
      </c>
      <c r="C107" s="554"/>
      <c r="D107" s="551"/>
      <c r="R107" s="543"/>
    </row>
    <row r="108" spans="2:18">
      <c r="B108" s="549" t="str">
        <f>IF(L108="", "", IF(基本情報入力シート!$M$37="", "",基本情報入力シート!$M$37))</f>
        <v/>
      </c>
      <c r="C108" s="554"/>
      <c r="D108" s="551"/>
      <c r="R108" s="543"/>
    </row>
    <row r="109" spans="2:18">
      <c r="B109" s="549" t="str">
        <f>IF(L109="", "", IF(基本情報入力シート!$M$37="", "",基本情報入力シート!$M$37))</f>
        <v/>
      </c>
      <c r="C109" s="554"/>
      <c r="D109" s="551"/>
      <c r="R109" s="543"/>
    </row>
    <row r="110" spans="2:18">
      <c r="B110" s="549" t="str">
        <f>IF(L110="", "", IF(基本情報入力シート!$M$37="", "",基本情報入力シート!$M$37))</f>
        <v/>
      </c>
      <c r="C110" s="554"/>
      <c r="D110" s="551"/>
      <c r="R110" s="543"/>
    </row>
    <row r="111" spans="2:18">
      <c r="B111" s="549" t="str">
        <f>IF(L111="", "", IF(基本情報入力シート!$M$37="", "",基本情報入力シート!$M$37))</f>
        <v/>
      </c>
      <c r="C111" s="554"/>
      <c r="D111" s="551"/>
      <c r="R111" s="543"/>
    </row>
    <row r="112" spans="2:18">
      <c r="B112" s="549" t="str">
        <f>IF(L112="", "", IF(基本情報入力シート!$M$37="", "",基本情報入力シート!$M$37))</f>
        <v/>
      </c>
      <c r="C112" s="554"/>
      <c r="D112" s="551"/>
      <c r="R112" s="543"/>
    </row>
    <row r="113" spans="2:18">
      <c r="B113" s="549" t="str">
        <f>IF(L113="", "", IF(基本情報入力シート!$M$37="", "",基本情報入力シート!$M$37))</f>
        <v/>
      </c>
      <c r="C113" s="554"/>
      <c r="D113" s="551"/>
      <c r="R113" s="543"/>
    </row>
    <row r="114" spans="2:18">
      <c r="B114" s="549" t="str">
        <f>IF(L114="", "", IF(基本情報入力シート!$M$37="", "",基本情報入力シート!$M$37))</f>
        <v/>
      </c>
      <c r="C114" s="554"/>
      <c r="D114" s="551"/>
      <c r="R114" s="543"/>
    </row>
    <row r="115" spans="2:18">
      <c r="B115" s="549" t="str">
        <f>IF(L115="", "", IF(基本情報入力シート!$M$37="", "",基本情報入力シート!$M$37))</f>
        <v/>
      </c>
      <c r="C115" s="554"/>
      <c r="D115" s="551"/>
      <c r="R115" s="543"/>
    </row>
    <row r="116" spans="2:18">
      <c r="B116" s="549" t="str">
        <f>IF(L116="", "", IF(基本情報入力シート!$M$37="", "",基本情報入力シート!$M$37))</f>
        <v/>
      </c>
      <c r="C116" s="554"/>
      <c r="D116" s="551"/>
      <c r="R116" s="543"/>
    </row>
    <row r="117" spans="2:18">
      <c r="B117" s="549" t="str">
        <f>IF(L117="", "", IF(基本情報入力シート!$M$37="", "",基本情報入力シート!$M$37))</f>
        <v/>
      </c>
      <c r="C117" s="554"/>
      <c r="D117" s="551"/>
      <c r="R117" s="543"/>
    </row>
    <row r="118" spans="2:18">
      <c r="B118" s="549" t="str">
        <f>IF(L118="", "", IF(基本情報入力シート!$M$37="", "",基本情報入力シート!$M$37))</f>
        <v/>
      </c>
      <c r="C118" s="554"/>
      <c r="D118" s="551"/>
      <c r="R118" s="543"/>
    </row>
    <row r="119" spans="2:18">
      <c r="B119" s="549" t="str">
        <f>IF(L119="", "", IF(基本情報入力シート!$M$37="", "",基本情報入力シート!$M$37))</f>
        <v/>
      </c>
      <c r="C119" s="554"/>
      <c r="D119" s="551"/>
      <c r="R119" s="543"/>
    </row>
    <row r="120" spans="2:18">
      <c r="B120" s="549" t="str">
        <f>IF(L120="", "", IF(基本情報入力シート!$M$37="", "",基本情報入力シート!$M$37))</f>
        <v/>
      </c>
      <c r="C120" s="554"/>
      <c r="D120" s="551"/>
      <c r="R120" s="543"/>
    </row>
    <row r="121" spans="2:18">
      <c r="B121" s="549" t="str">
        <f>IF(L121="", "", IF(基本情報入力シート!$M$37="", "",基本情報入力シート!$M$37))</f>
        <v/>
      </c>
      <c r="C121" s="554"/>
      <c r="D121" s="551"/>
      <c r="R121" s="543"/>
    </row>
    <row r="122" spans="2:18">
      <c r="B122" s="549" t="str">
        <f>IF(L122="", "", IF(基本情報入力シート!$M$37="", "",基本情報入力シート!$M$37))</f>
        <v/>
      </c>
      <c r="C122" s="554"/>
      <c r="D122" s="551"/>
      <c r="R122" s="543"/>
    </row>
    <row r="123" spans="2:18">
      <c r="B123" s="549" t="str">
        <f>IF(L123="", "", IF(基本情報入力シート!$M$37="", "",基本情報入力シート!$M$37))</f>
        <v/>
      </c>
      <c r="C123" s="554"/>
      <c r="D123" s="551"/>
      <c r="R123" s="543"/>
    </row>
    <row r="124" spans="2:18">
      <c r="B124" s="549" t="str">
        <f>IF(L124="", "", IF(基本情報入力シート!$M$37="", "",基本情報入力シート!$M$37))</f>
        <v/>
      </c>
      <c r="C124" s="554"/>
      <c r="D124" s="551"/>
      <c r="R124" s="543"/>
    </row>
    <row r="125" spans="2:18">
      <c r="B125" s="549" t="str">
        <f>IF(L125="", "", IF(基本情報入力シート!$M$37="", "",基本情報入力シート!$M$37))</f>
        <v/>
      </c>
      <c r="C125" s="554"/>
      <c r="D125" s="551"/>
      <c r="R125" s="543"/>
    </row>
    <row r="126" spans="2:18">
      <c r="B126" s="549" t="str">
        <f>IF(L126="", "", IF(基本情報入力シート!$M$37="", "",基本情報入力シート!$M$37))</f>
        <v/>
      </c>
      <c r="C126" s="554"/>
      <c r="D126" s="551"/>
      <c r="R126" s="543"/>
    </row>
    <row r="127" spans="2:18">
      <c r="B127" s="549" t="str">
        <f>IF(L127="", "", IF(基本情報入力シート!$M$37="", "",基本情報入力シート!$M$37))</f>
        <v/>
      </c>
      <c r="C127" s="554"/>
      <c r="D127" s="551"/>
      <c r="R127" s="543"/>
    </row>
    <row r="128" spans="2:18">
      <c r="B128" s="549" t="str">
        <f>IF(L128="", "", IF(基本情報入力シート!$M$37="", "",基本情報入力シート!$M$37))</f>
        <v/>
      </c>
      <c r="C128" s="554"/>
      <c r="D128" s="551"/>
      <c r="R128" s="543"/>
    </row>
    <row r="129" spans="2:18">
      <c r="B129" s="549" t="str">
        <f>IF(L129="", "", IF(基本情報入力シート!$M$37="", "",基本情報入力シート!$M$37))</f>
        <v/>
      </c>
      <c r="C129" s="554"/>
      <c r="D129" s="551"/>
      <c r="R129" s="543"/>
    </row>
    <row r="130" spans="2:18">
      <c r="B130" s="549" t="str">
        <f>IF(L130="", "", IF(基本情報入力シート!$M$37="", "",基本情報入力シート!$M$37))</f>
        <v/>
      </c>
      <c r="C130" s="554"/>
      <c r="D130" s="551"/>
      <c r="R130" s="543"/>
    </row>
    <row r="131" spans="2:18">
      <c r="B131" s="549" t="str">
        <f>IF(L131="", "", IF(基本情報入力シート!$M$37="", "",基本情報入力シート!$M$37))</f>
        <v/>
      </c>
      <c r="C131" s="554"/>
      <c r="D131" s="551"/>
      <c r="R131" s="543"/>
    </row>
    <row r="132" spans="2:18">
      <c r="B132" s="549" t="str">
        <f>IF(L132="", "", IF(基本情報入力シート!$M$37="", "",基本情報入力シート!$M$37))</f>
        <v/>
      </c>
      <c r="C132" s="554"/>
      <c r="D132" s="551"/>
      <c r="R132" s="543"/>
    </row>
    <row r="133" spans="2:18">
      <c r="B133" s="549" t="str">
        <f>IF(L133="", "", IF(基本情報入力シート!$M$37="", "",基本情報入力シート!$M$37))</f>
        <v/>
      </c>
      <c r="C133" s="554"/>
      <c r="D133" s="551"/>
      <c r="R133" s="543"/>
    </row>
    <row r="134" spans="2:18">
      <c r="B134" s="549" t="str">
        <f>IF(L134="", "", IF(基本情報入力シート!$M$37="", "",基本情報入力シート!$M$37))</f>
        <v/>
      </c>
      <c r="C134" s="554"/>
      <c r="D134" s="551"/>
      <c r="R134" s="543"/>
    </row>
    <row r="135" spans="2:18">
      <c r="B135" s="549" t="str">
        <f>IF(L135="", "", IF(基本情報入力シート!$M$37="", "",基本情報入力シート!$M$37))</f>
        <v/>
      </c>
      <c r="C135" s="554"/>
      <c r="D135" s="551"/>
      <c r="R135" s="543"/>
    </row>
    <row r="136" spans="2:18">
      <c r="B136" s="549" t="str">
        <f>IF(L136="", "", IF(基本情報入力シート!$M$37="", "",基本情報入力シート!$M$37))</f>
        <v/>
      </c>
      <c r="C136" s="554"/>
      <c r="D136" s="551"/>
      <c r="R136" s="543"/>
    </row>
    <row r="137" spans="2:18">
      <c r="B137" s="549" t="str">
        <f>IF(L137="", "", IF(基本情報入力シート!$M$37="", "",基本情報入力シート!$M$37))</f>
        <v/>
      </c>
      <c r="C137" s="554"/>
      <c r="D137" s="551"/>
      <c r="R137" s="543"/>
    </row>
    <row r="138" spans="2:18">
      <c r="B138" s="549" t="str">
        <f>IF(L138="", "", IF(基本情報入力シート!$M$37="", "",基本情報入力シート!$M$37))</f>
        <v/>
      </c>
      <c r="C138" s="554"/>
      <c r="D138" s="551"/>
      <c r="R138" s="543"/>
    </row>
    <row r="139" spans="2:18">
      <c r="B139" s="549" t="str">
        <f>IF(L139="", "", IF(基本情報入力シート!$M$37="", "",基本情報入力シート!$M$37))</f>
        <v/>
      </c>
      <c r="C139" s="554"/>
      <c r="D139" s="551"/>
      <c r="R139" s="543"/>
    </row>
    <row r="140" spans="2:18">
      <c r="B140" s="549" t="str">
        <f>IF(L140="", "", IF(基本情報入力シート!$M$37="", "",基本情報入力シート!$M$37))</f>
        <v/>
      </c>
      <c r="C140" s="554"/>
      <c r="D140" s="551"/>
      <c r="R140" s="543"/>
    </row>
    <row r="141" spans="2:18">
      <c r="B141" s="549" t="str">
        <f>IF(L141="", "", IF(基本情報入力シート!$M$37="", "",基本情報入力シート!$M$37))</f>
        <v/>
      </c>
      <c r="C141" s="554"/>
      <c r="D141" s="551"/>
      <c r="R141" s="543"/>
    </row>
    <row r="142" spans="2:18">
      <c r="B142" s="549" t="str">
        <f>IF(L142="", "", IF(基本情報入力シート!$M$37="", "",基本情報入力シート!$M$37))</f>
        <v/>
      </c>
      <c r="C142" s="554"/>
      <c r="D142" s="551"/>
      <c r="R142" s="543"/>
    </row>
    <row r="143" spans="2:18">
      <c r="B143" s="549" t="str">
        <f>IF(L143="", "", IF(基本情報入力シート!$M$37="", "",基本情報入力シート!$M$37))</f>
        <v/>
      </c>
      <c r="C143" s="554"/>
      <c r="D143" s="551"/>
      <c r="R143" s="543"/>
    </row>
    <row r="144" spans="2:18">
      <c r="B144" s="549" t="str">
        <f>IF(L144="", "", IF(基本情報入力シート!$M$37="", "",基本情報入力シート!$M$37))</f>
        <v/>
      </c>
      <c r="C144" s="554"/>
      <c r="D144" s="551"/>
      <c r="R144" s="543"/>
    </row>
    <row r="145" spans="2:18">
      <c r="B145" s="549" t="str">
        <f>IF(L145="", "", IF(基本情報入力シート!$M$37="", "",基本情報入力シート!$M$37))</f>
        <v/>
      </c>
      <c r="C145" s="554"/>
      <c r="D145" s="551"/>
      <c r="R145" s="543"/>
    </row>
    <row r="146" spans="2:18">
      <c r="B146" s="549" t="str">
        <f>IF(L146="", "", IF(基本情報入力シート!$M$37="", "",基本情報入力シート!$M$37))</f>
        <v/>
      </c>
      <c r="C146" s="554"/>
      <c r="D146" s="551"/>
      <c r="R146" s="543"/>
    </row>
    <row r="147" spans="2:18">
      <c r="B147" s="549" t="str">
        <f>IF(L147="", "", IF(基本情報入力シート!$M$37="", "",基本情報入力シート!$M$37))</f>
        <v/>
      </c>
      <c r="C147" s="554"/>
      <c r="D147" s="551"/>
      <c r="R147" s="543"/>
    </row>
    <row r="148" spans="2:18">
      <c r="B148" s="549" t="str">
        <f>IF(L148="", "", IF(基本情報入力シート!$M$37="", "",基本情報入力シート!$M$37))</f>
        <v/>
      </c>
      <c r="C148" s="554"/>
      <c r="D148" s="551"/>
      <c r="R148" s="543"/>
    </row>
    <row r="149" spans="2:18">
      <c r="B149" s="549" t="str">
        <f>IF(L149="", "", IF(基本情報入力シート!$M$37="", "",基本情報入力シート!$M$37))</f>
        <v/>
      </c>
      <c r="C149" s="554"/>
      <c r="D149" s="551"/>
      <c r="R149" s="543"/>
    </row>
    <row r="150" spans="2:18">
      <c r="B150" s="549" t="str">
        <f>IF(L150="", "", IF(基本情報入力シート!$M$37="", "",基本情報入力シート!$M$37))</f>
        <v/>
      </c>
      <c r="C150" s="554"/>
      <c r="D150" s="551"/>
      <c r="R150" s="543"/>
    </row>
    <row r="151" spans="2:18">
      <c r="B151" s="549" t="str">
        <f>IF(L151="", "", IF(基本情報入力シート!$M$37="", "",基本情報入力シート!$M$37))</f>
        <v/>
      </c>
      <c r="C151" s="554"/>
      <c r="D151" s="551"/>
      <c r="R151" s="543"/>
    </row>
    <row r="152" spans="2:18">
      <c r="B152" s="549" t="str">
        <f>IF(L152="", "", IF(基本情報入力シート!$M$37="", "",基本情報入力シート!$M$37))</f>
        <v/>
      </c>
      <c r="C152" s="554"/>
      <c r="D152" s="551"/>
      <c r="R152" s="543"/>
    </row>
    <row r="153" spans="2:18">
      <c r="B153" s="549" t="str">
        <f>IF(L153="", "", IF(基本情報入力シート!$M$37="", "",基本情報入力シート!$M$37))</f>
        <v/>
      </c>
      <c r="C153" s="554"/>
      <c r="D153" s="551"/>
      <c r="R153" s="543"/>
    </row>
    <row r="154" spans="2:18">
      <c r="B154" s="549" t="str">
        <f>IF(L154="", "", IF(基本情報入力シート!$M$37="", "",基本情報入力シート!$M$37))</f>
        <v/>
      </c>
      <c r="C154" s="554"/>
      <c r="D154" s="551"/>
      <c r="R154" s="543"/>
    </row>
    <row r="155" spans="2:18">
      <c r="B155" s="549" t="str">
        <f>IF(L155="", "", IF(基本情報入力シート!$M$37="", "",基本情報入力シート!$M$37))</f>
        <v/>
      </c>
      <c r="C155" s="554"/>
      <c r="D155" s="551"/>
      <c r="R155" s="543"/>
    </row>
    <row r="156" spans="2:18">
      <c r="B156" s="549" t="str">
        <f>IF(L156="", "", IF(基本情報入力シート!$M$37="", "",基本情報入力シート!$M$37))</f>
        <v/>
      </c>
      <c r="C156" s="554"/>
      <c r="D156" s="551"/>
      <c r="R156" s="543"/>
    </row>
    <row r="157" spans="2:18">
      <c r="B157" s="549" t="str">
        <f>IF(L157="", "", IF(基本情報入力シート!$M$37="", "",基本情報入力シート!$M$37))</f>
        <v/>
      </c>
      <c r="C157" s="554"/>
      <c r="D157" s="551"/>
      <c r="R157" s="543"/>
    </row>
    <row r="158" spans="2:18">
      <c r="B158" s="549" t="str">
        <f>IF(L158="", "", IF(基本情報入力シート!$M$37="", "",基本情報入力シート!$M$37))</f>
        <v/>
      </c>
      <c r="C158" s="554"/>
      <c r="D158" s="551"/>
      <c r="R158" s="543"/>
    </row>
    <row r="159" spans="2:18">
      <c r="B159" s="549" t="str">
        <f>IF(L159="", "", IF(基本情報入力シート!$M$37="", "",基本情報入力シート!$M$37))</f>
        <v/>
      </c>
      <c r="C159" s="554"/>
      <c r="D159" s="551"/>
      <c r="R159" s="543"/>
    </row>
    <row r="160" spans="2:18">
      <c r="B160" s="549" t="str">
        <f>IF(L160="", "", IF(基本情報入力シート!$M$37="", "",基本情報入力シート!$M$37))</f>
        <v/>
      </c>
      <c r="C160" s="554"/>
      <c r="D160" s="551"/>
      <c r="R160" s="543"/>
    </row>
    <row r="161" spans="2:18">
      <c r="B161" s="549" t="str">
        <f>IF(L161="", "", IF(基本情報入力シート!$M$37="", "",基本情報入力シート!$M$37))</f>
        <v/>
      </c>
      <c r="C161" s="554"/>
      <c r="D161" s="551"/>
      <c r="R161" s="543"/>
    </row>
    <row r="162" spans="2:18">
      <c r="B162" s="549" t="str">
        <f>IF(L162="", "", IF(基本情報入力シート!$M$37="", "",基本情報入力シート!$M$37))</f>
        <v/>
      </c>
      <c r="C162" s="554"/>
      <c r="D162" s="551"/>
      <c r="R162" s="543"/>
    </row>
    <row r="163" spans="2:18">
      <c r="B163" s="549" t="str">
        <f>IF(L163="", "", IF(基本情報入力シート!$M$37="", "",基本情報入力シート!$M$37))</f>
        <v/>
      </c>
      <c r="C163" s="554"/>
      <c r="D163" s="551"/>
      <c r="R163" s="543"/>
    </row>
    <row r="164" spans="2:18">
      <c r="B164" s="549" t="str">
        <f>IF(L164="", "", IF(基本情報入力シート!$M$37="", "",基本情報入力シート!$M$37))</f>
        <v/>
      </c>
      <c r="C164" s="554"/>
      <c r="D164" s="551"/>
      <c r="R164" s="543"/>
    </row>
    <row r="165" spans="2:18">
      <c r="B165" s="549" t="str">
        <f>IF(L165="", "", IF(基本情報入力シート!$M$37="", "",基本情報入力シート!$M$37))</f>
        <v/>
      </c>
      <c r="C165" s="554"/>
      <c r="D165" s="551"/>
      <c r="R165" s="543"/>
    </row>
    <row r="166" spans="2:18">
      <c r="B166" s="549" t="str">
        <f>IF(L166="", "", IF(基本情報入力シート!$M$37="", "",基本情報入力シート!$M$37))</f>
        <v/>
      </c>
      <c r="C166" s="554"/>
      <c r="D166" s="551"/>
      <c r="R166" s="543"/>
    </row>
    <row r="167" spans="2:18">
      <c r="B167" s="549" t="str">
        <f>IF(L167="", "", IF(基本情報入力シート!$M$37="", "",基本情報入力シート!$M$37))</f>
        <v/>
      </c>
      <c r="C167" s="554"/>
      <c r="D167" s="551"/>
      <c r="R167" s="543"/>
    </row>
    <row r="168" spans="2:18">
      <c r="B168" s="549" t="str">
        <f>IF(L168="", "", IF(基本情報入力シート!$M$37="", "",基本情報入力シート!$M$37))</f>
        <v/>
      </c>
      <c r="C168" s="554"/>
      <c r="D168" s="551"/>
      <c r="R168" s="543"/>
    </row>
    <row r="169" spans="2:18">
      <c r="B169" s="549" t="str">
        <f>IF(L169="", "", IF(基本情報入力シート!$M$37="", "",基本情報入力シート!$M$37))</f>
        <v/>
      </c>
      <c r="C169" s="554"/>
      <c r="D169" s="551"/>
      <c r="R169" s="543"/>
    </row>
    <row r="170" spans="2:18">
      <c r="B170" s="549" t="str">
        <f>IF(L170="", "", IF(基本情報入力シート!$M$37="", "",基本情報入力シート!$M$37))</f>
        <v/>
      </c>
      <c r="C170" s="554"/>
      <c r="D170" s="551"/>
      <c r="R170" s="543"/>
    </row>
    <row r="171" spans="2:18">
      <c r="B171" s="549" t="str">
        <f>IF(L171="", "", IF(基本情報入力シート!$M$37="", "",基本情報入力シート!$M$37))</f>
        <v/>
      </c>
      <c r="C171" s="554"/>
      <c r="D171" s="551"/>
      <c r="R171" s="543"/>
    </row>
    <row r="172" spans="2:18">
      <c r="B172" s="549" t="str">
        <f>IF(L172="", "", IF(基本情報入力シート!$M$37="", "",基本情報入力シート!$M$37))</f>
        <v/>
      </c>
      <c r="C172" s="554"/>
      <c r="D172" s="551"/>
      <c r="R172" s="543"/>
    </row>
    <row r="173" spans="2:18">
      <c r="B173" s="549" t="str">
        <f>IF(L173="", "", IF(基本情報入力シート!$M$37="", "",基本情報入力シート!$M$37))</f>
        <v/>
      </c>
      <c r="C173" s="554"/>
      <c r="D173" s="551"/>
      <c r="R173" s="543"/>
    </row>
    <row r="174" spans="2:18">
      <c r="B174" s="549" t="str">
        <f>IF(L174="", "", IF(基本情報入力シート!$M$37="", "",基本情報入力シート!$M$37))</f>
        <v/>
      </c>
      <c r="C174" s="554"/>
      <c r="D174" s="551"/>
      <c r="R174" s="543"/>
    </row>
    <row r="175" spans="2:18">
      <c r="B175" s="549" t="str">
        <f>IF(L175="", "", IF(基本情報入力シート!$M$37="", "",基本情報入力シート!$M$37))</f>
        <v/>
      </c>
      <c r="C175" s="554"/>
      <c r="D175" s="551"/>
      <c r="R175" s="543"/>
    </row>
    <row r="176" spans="2:18">
      <c r="B176" s="549" t="str">
        <f>IF(L176="", "", IF(基本情報入力シート!$M$37="", "",基本情報入力シート!$M$37))</f>
        <v/>
      </c>
      <c r="C176" s="554"/>
      <c r="D176" s="551"/>
      <c r="R176" s="543"/>
    </row>
    <row r="177" spans="2:18">
      <c r="B177" s="549" t="str">
        <f>IF(L177="", "", IF(基本情報入力シート!$M$37="", "",基本情報入力シート!$M$37))</f>
        <v/>
      </c>
      <c r="C177" s="554"/>
      <c r="D177" s="551"/>
      <c r="R177" s="543"/>
    </row>
    <row r="178" spans="2:18">
      <c r="B178" s="549" t="str">
        <f>IF(L178="", "", IF(基本情報入力シート!$M$37="", "",基本情報入力シート!$M$37))</f>
        <v/>
      </c>
      <c r="C178" s="554"/>
      <c r="D178" s="551"/>
      <c r="R178" s="543"/>
    </row>
    <row r="179" spans="2:18">
      <c r="B179" s="549" t="str">
        <f>IF(L179="", "", IF(基本情報入力シート!$M$37="", "",基本情報入力シート!$M$37))</f>
        <v/>
      </c>
      <c r="C179" s="554"/>
      <c r="D179" s="551"/>
      <c r="R179" s="543"/>
    </row>
    <row r="180" spans="2:18">
      <c r="B180" s="549" t="str">
        <f>IF(L180="", "", IF(基本情報入力シート!$M$37="", "",基本情報入力シート!$M$37))</f>
        <v/>
      </c>
      <c r="C180" s="554"/>
      <c r="D180" s="551"/>
      <c r="R180" s="543"/>
    </row>
    <row r="181" spans="2:18">
      <c r="B181" s="549" t="str">
        <f>IF(L181="", "", IF(基本情報入力シート!$M$37="", "",基本情報入力シート!$M$37))</f>
        <v/>
      </c>
      <c r="C181" s="554"/>
      <c r="D181" s="551"/>
      <c r="R181" s="543"/>
    </row>
    <row r="182" spans="2:18">
      <c r="B182" s="549" t="str">
        <f>IF(L182="", "", IF(基本情報入力シート!$M$37="", "",基本情報入力シート!$M$37))</f>
        <v/>
      </c>
      <c r="C182" s="554"/>
      <c r="D182" s="551"/>
      <c r="R182" s="543"/>
    </row>
    <row r="183" spans="2:18">
      <c r="B183" s="549" t="str">
        <f>IF(L183="", "", IF(基本情報入力シート!$M$37="", "",基本情報入力シート!$M$37))</f>
        <v/>
      </c>
      <c r="C183" s="554"/>
      <c r="D183" s="551"/>
      <c r="R183" s="543"/>
    </row>
    <row r="184" spans="2:18">
      <c r="B184" s="549" t="str">
        <f>IF(L184="", "", IF(基本情報入力シート!$M$37="", "",基本情報入力シート!$M$37))</f>
        <v/>
      </c>
      <c r="C184" s="554"/>
      <c r="D184" s="551"/>
      <c r="R184" s="543"/>
    </row>
    <row r="185" spans="2:18">
      <c r="B185" s="549" t="str">
        <f>IF(L185="", "", IF(基本情報入力シート!$M$37="", "",基本情報入力シート!$M$37))</f>
        <v/>
      </c>
      <c r="C185" s="554"/>
      <c r="D185" s="551"/>
      <c r="R185" s="543"/>
    </row>
    <row r="186" spans="2:18">
      <c r="B186" s="549" t="str">
        <f>IF(L186="", "", IF(基本情報入力シート!$M$37="", "",基本情報入力シート!$M$37))</f>
        <v/>
      </c>
      <c r="C186" s="554"/>
      <c r="D186" s="551"/>
      <c r="R186" s="543"/>
    </row>
    <row r="187" spans="2:18">
      <c r="B187" s="549" t="str">
        <f>IF(L187="", "", IF(基本情報入力シート!$M$37="", "",基本情報入力シート!$M$37))</f>
        <v/>
      </c>
      <c r="C187" s="554"/>
      <c r="D187" s="551"/>
      <c r="R187" s="543"/>
    </row>
    <row r="188" spans="2:18">
      <c r="B188" s="549" t="str">
        <f>IF(L188="", "", IF(基本情報入力シート!$M$37="", "",基本情報入力シート!$M$37))</f>
        <v/>
      </c>
      <c r="C188" s="554"/>
      <c r="D188" s="551"/>
      <c r="R188" s="543"/>
    </row>
    <row r="189" spans="2:18">
      <c r="B189" s="549" t="str">
        <f>IF(L189="", "", IF(基本情報入力シート!$M$37="", "",基本情報入力シート!$M$37))</f>
        <v/>
      </c>
      <c r="C189" s="554"/>
      <c r="D189" s="551"/>
      <c r="R189" s="543"/>
    </row>
    <row r="190" spans="2:18">
      <c r="B190" s="549" t="str">
        <f>IF(L190="", "", IF(基本情報入力シート!$M$37="", "",基本情報入力シート!$M$37))</f>
        <v/>
      </c>
      <c r="C190" s="554"/>
      <c r="D190" s="551"/>
      <c r="R190" s="543"/>
    </row>
    <row r="191" spans="2:18">
      <c r="B191" s="549" t="str">
        <f>IF(L191="", "", IF(基本情報入力シート!$M$37="", "",基本情報入力シート!$M$37))</f>
        <v/>
      </c>
      <c r="C191" s="554"/>
      <c r="D191" s="551"/>
      <c r="R191" s="543"/>
    </row>
    <row r="192" spans="2:18">
      <c r="B192" s="549" t="str">
        <f>IF(L192="", "", IF(基本情報入力シート!$M$37="", "",基本情報入力シート!$M$37))</f>
        <v/>
      </c>
      <c r="C192" s="554"/>
      <c r="D192" s="551"/>
      <c r="R192" s="543"/>
    </row>
    <row r="193" spans="2:18">
      <c r="B193" s="549" t="str">
        <f>IF(L193="", "", IF(基本情報入力シート!$M$37="", "",基本情報入力シート!$M$37))</f>
        <v/>
      </c>
      <c r="C193" s="554"/>
      <c r="D193" s="551"/>
      <c r="R193" s="543"/>
    </row>
    <row r="194" spans="2:18">
      <c r="B194" s="549" t="str">
        <f>IF(L194="", "", IF(基本情報入力シート!$M$37="", "",基本情報入力シート!$M$37))</f>
        <v/>
      </c>
      <c r="C194" s="554"/>
      <c r="D194" s="551"/>
      <c r="R194" s="543"/>
    </row>
    <row r="195" spans="2:18">
      <c r="B195" s="549" t="str">
        <f>IF(L195="", "", IF(基本情報入力シート!$M$37="", "",基本情報入力シート!$M$37))</f>
        <v/>
      </c>
      <c r="C195" s="554"/>
      <c r="D195" s="551"/>
      <c r="R195" s="543"/>
    </row>
    <row r="196" spans="2:18">
      <c r="B196" s="549" t="str">
        <f>IF(L196="", "", IF(基本情報入力シート!$M$37="", "",基本情報入力シート!$M$37))</f>
        <v/>
      </c>
      <c r="C196" s="554"/>
      <c r="D196" s="551"/>
      <c r="R196" s="543"/>
    </row>
    <row r="197" spans="2:18">
      <c r="B197" s="549" t="str">
        <f>IF(L197="", "", IF(基本情報入力シート!$M$37="", "",基本情報入力シート!$M$37))</f>
        <v/>
      </c>
      <c r="C197" s="554"/>
      <c r="D197" s="551"/>
      <c r="R197" s="543"/>
    </row>
    <row r="198" spans="2:18">
      <c r="B198" s="549" t="str">
        <f>IF(L198="", "", IF(基本情報入力シート!$M$37="", "",基本情報入力シート!$M$37))</f>
        <v/>
      </c>
      <c r="C198" s="554"/>
      <c r="D198" s="551"/>
      <c r="R198" s="543"/>
    </row>
    <row r="199" spans="2:18">
      <c r="B199" s="549" t="str">
        <f>IF(L199="", "", IF(基本情報入力シート!$M$37="", "",基本情報入力シート!$M$37))</f>
        <v/>
      </c>
      <c r="C199" s="554"/>
      <c r="D199" s="551"/>
      <c r="R199" s="543"/>
    </row>
    <row r="200" spans="2:18">
      <c r="B200" s="549" t="str">
        <f>IF(L200="", "", IF(基本情報入力シート!$M$37="", "",基本情報入力シート!$M$37))</f>
        <v/>
      </c>
      <c r="C200" s="554"/>
      <c r="D200" s="551"/>
      <c r="R200" s="543"/>
    </row>
    <row r="201" spans="2:18">
      <c r="B201" s="549" t="str">
        <f>IF(L201="", "", IF(基本情報入力シート!$M$37="", "",基本情報入力シート!$M$37))</f>
        <v/>
      </c>
      <c r="C201" s="554"/>
      <c r="D201" s="551"/>
      <c r="R201" s="543"/>
    </row>
    <row r="202" spans="2:18">
      <c r="B202" s="549" t="str">
        <f>IF(L202="", "", IF(基本情報入力シート!$M$37="", "",基本情報入力シート!$M$37))</f>
        <v/>
      </c>
      <c r="C202" s="554"/>
      <c r="D202" s="551"/>
      <c r="R202" s="543"/>
    </row>
    <row r="203" spans="2:18">
      <c r="B203" s="549" t="str">
        <f>IF(L203="", "", IF(基本情報入力シート!$M$37="", "",基本情報入力シート!$M$37))</f>
        <v/>
      </c>
      <c r="C203" s="554"/>
      <c r="D203" s="551"/>
      <c r="R203" s="543"/>
    </row>
    <row r="204" spans="2:18">
      <c r="B204" s="549" t="str">
        <f>IF(L204="", "", IF(基本情報入力シート!$M$37="", "",基本情報入力シート!$M$37))</f>
        <v/>
      </c>
      <c r="C204" s="554"/>
      <c r="D204" s="551"/>
      <c r="R204" s="543"/>
    </row>
    <row r="205" spans="2:18">
      <c r="B205" s="549" t="str">
        <f>IF(L205="", "", IF(基本情報入力シート!$M$37="", "",基本情報入力シート!$M$37))</f>
        <v/>
      </c>
      <c r="C205" s="554"/>
      <c r="D205" s="551"/>
      <c r="R205" s="543"/>
    </row>
    <row r="206" spans="2:18">
      <c r="B206" s="549" t="str">
        <f>IF(L206="", "", IF(基本情報入力シート!$M$37="", "",基本情報入力シート!$M$37))</f>
        <v/>
      </c>
      <c r="C206" s="554"/>
      <c r="D206" s="551"/>
      <c r="R206" s="543"/>
    </row>
    <row r="207" spans="2:18">
      <c r="B207" s="549" t="str">
        <f>IF(L207="", "", IF(基本情報入力シート!$M$37="", "",基本情報入力シート!$M$37))</f>
        <v/>
      </c>
      <c r="C207" s="554"/>
      <c r="D207" s="551"/>
      <c r="R207" s="543"/>
    </row>
    <row r="208" spans="2:18">
      <c r="B208" s="549" t="str">
        <f>IF(L208="", "", IF(基本情報入力シート!$M$37="", "",基本情報入力シート!$M$37))</f>
        <v/>
      </c>
      <c r="C208" s="554"/>
      <c r="D208" s="551"/>
      <c r="R208" s="543"/>
    </row>
    <row r="209" spans="2:18">
      <c r="B209" s="549" t="str">
        <f>IF(L209="", "", IF(基本情報入力シート!$M$37="", "",基本情報入力シート!$M$37))</f>
        <v/>
      </c>
      <c r="C209" s="554"/>
      <c r="D209" s="551"/>
      <c r="R209" s="543"/>
    </row>
    <row r="210" spans="2:18">
      <c r="B210" s="549" t="str">
        <f>IF(L210="", "", IF(基本情報入力シート!$M$37="", "",基本情報入力シート!$M$37))</f>
        <v/>
      </c>
      <c r="C210" s="554"/>
      <c r="D210" s="551"/>
      <c r="R210" s="543"/>
    </row>
    <row r="211" spans="2:18">
      <c r="B211" s="549" t="str">
        <f>IF(L211="", "", IF(基本情報入力シート!$M$37="", "",基本情報入力シート!$M$37))</f>
        <v/>
      </c>
      <c r="C211" s="554"/>
      <c r="D211" s="551"/>
      <c r="R211" s="543"/>
    </row>
    <row r="212" spans="2:18">
      <c r="B212" s="549" t="str">
        <f>IF(L212="", "", IF(基本情報入力シート!$M$37="", "",基本情報入力シート!$M$37))</f>
        <v/>
      </c>
      <c r="C212" s="554"/>
      <c r="D212" s="551"/>
      <c r="R212" s="543"/>
    </row>
    <row r="213" spans="2:18">
      <c r="B213" s="549" t="str">
        <f>IF(L213="", "", IF(基本情報入力シート!$M$37="", "",基本情報入力シート!$M$37))</f>
        <v/>
      </c>
      <c r="C213" s="554"/>
      <c r="D213" s="551"/>
      <c r="R213" s="543"/>
    </row>
    <row r="214" spans="2:18">
      <c r="B214" s="549" t="str">
        <f>IF(L214="", "", IF(基本情報入力シート!$M$37="", "",基本情報入力シート!$M$37))</f>
        <v/>
      </c>
      <c r="C214" s="554"/>
      <c r="D214" s="551"/>
      <c r="R214" s="543"/>
    </row>
    <row r="215" spans="2:18">
      <c r="B215" s="549" t="str">
        <f>IF(L215="", "", IF(基本情報入力シート!$M$37="", "",基本情報入力シート!$M$37))</f>
        <v/>
      </c>
      <c r="C215" s="554"/>
      <c r="D215" s="551"/>
      <c r="R215" s="543"/>
    </row>
    <row r="216" spans="2:18">
      <c r="B216" s="549" t="str">
        <f>IF(L216="", "", IF(基本情報入力シート!$M$37="", "",基本情報入力シート!$M$37))</f>
        <v/>
      </c>
      <c r="C216" s="554"/>
      <c r="D216" s="551"/>
      <c r="R216" s="543"/>
    </row>
    <row r="217" spans="2:18">
      <c r="B217" s="549" t="str">
        <f>IF(L217="", "", IF(基本情報入力シート!$M$37="", "",基本情報入力シート!$M$37))</f>
        <v/>
      </c>
      <c r="C217" s="554"/>
      <c r="D217" s="551"/>
      <c r="R217" s="543"/>
    </row>
    <row r="218" spans="2:18">
      <c r="B218" s="549" t="str">
        <f>IF(L218="", "", IF(基本情報入力シート!$M$37="", "",基本情報入力シート!$M$37))</f>
        <v/>
      </c>
      <c r="C218" s="554"/>
      <c r="D218" s="551"/>
      <c r="R218" s="543"/>
    </row>
    <row r="219" spans="2:18">
      <c r="B219" s="549" t="str">
        <f>IF(L219="", "", IF(基本情報入力シート!$M$37="", "",基本情報入力シート!$M$37))</f>
        <v/>
      </c>
      <c r="C219" s="554"/>
      <c r="D219" s="551"/>
      <c r="R219" s="543"/>
    </row>
    <row r="220" spans="2:18">
      <c r="B220" s="549" t="str">
        <f>IF(L220="", "", IF(基本情報入力シート!$M$37="", "",基本情報入力シート!$M$37))</f>
        <v/>
      </c>
      <c r="C220" s="554"/>
      <c r="D220" s="551"/>
      <c r="R220" s="543"/>
    </row>
    <row r="221" spans="2:18">
      <c r="B221" s="549" t="str">
        <f>IF(L221="", "", IF(基本情報入力シート!$M$37="", "",基本情報入力シート!$M$37))</f>
        <v/>
      </c>
      <c r="C221" s="554"/>
      <c r="D221" s="551"/>
      <c r="R221" s="543"/>
    </row>
    <row r="222" spans="2:18">
      <c r="B222" s="549" t="str">
        <f>IF(L222="", "", IF(基本情報入力シート!$M$37="", "",基本情報入力シート!$M$37))</f>
        <v/>
      </c>
      <c r="C222" s="554"/>
      <c r="D222" s="551"/>
      <c r="R222" s="543"/>
    </row>
    <row r="223" spans="2:18">
      <c r="B223" s="549" t="str">
        <f>IF(L223="", "", IF(基本情報入力シート!$M$37="", "",基本情報入力シート!$M$37))</f>
        <v/>
      </c>
      <c r="C223" s="554"/>
      <c r="D223" s="551"/>
      <c r="R223" s="543"/>
    </row>
    <row r="224" spans="2:18">
      <c r="B224" s="549" t="str">
        <f>IF(L224="", "", IF(基本情報入力シート!$M$37="", "",基本情報入力シート!$M$37))</f>
        <v/>
      </c>
      <c r="C224" s="554"/>
      <c r="D224" s="551"/>
      <c r="R224" s="543"/>
    </row>
    <row r="225" spans="2:18">
      <c r="B225" s="549" t="str">
        <f>IF(L225="", "", IF(基本情報入力シート!$M$37="", "",基本情報入力シート!$M$37))</f>
        <v/>
      </c>
      <c r="C225" s="554"/>
      <c r="D225" s="551"/>
      <c r="R225" s="543"/>
    </row>
    <row r="226" spans="2:18">
      <c r="B226" s="549" t="str">
        <f>IF(L226="", "", IF(基本情報入力シート!$M$37="", "",基本情報入力シート!$M$37))</f>
        <v/>
      </c>
      <c r="C226" s="554"/>
      <c r="D226" s="551"/>
      <c r="R226" s="543"/>
    </row>
    <row r="227" spans="2:18">
      <c r="B227" s="549" t="str">
        <f>IF(L227="", "", IF(基本情報入力シート!$M$37="", "",基本情報入力シート!$M$37))</f>
        <v/>
      </c>
      <c r="C227" s="554"/>
      <c r="D227" s="551"/>
      <c r="R227" s="543"/>
    </row>
    <row r="228" spans="2:18">
      <c r="B228" s="549" t="str">
        <f>IF(L228="", "", IF(基本情報入力シート!$M$37="", "",基本情報入力シート!$M$37))</f>
        <v/>
      </c>
      <c r="C228" s="554"/>
      <c r="D228" s="551"/>
      <c r="R228" s="543"/>
    </row>
    <row r="229" spans="2:18">
      <c r="B229" s="549" t="str">
        <f>IF(L229="", "", IF(基本情報入力シート!$M$37="", "",基本情報入力シート!$M$37))</f>
        <v/>
      </c>
      <c r="C229" s="554"/>
      <c r="D229" s="551"/>
      <c r="R229" s="543"/>
    </row>
    <row r="230" spans="2:18">
      <c r="B230" s="549" t="str">
        <f>IF(L230="", "", IF(基本情報入力シート!$M$37="", "",基本情報入力シート!$M$37))</f>
        <v/>
      </c>
      <c r="C230" s="554"/>
      <c r="D230" s="551"/>
      <c r="R230" s="543"/>
    </row>
    <row r="231" spans="2:18">
      <c r="B231" s="549" t="str">
        <f>IF(L231="", "", IF(基本情報入力シート!$M$37="", "",基本情報入力シート!$M$37))</f>
        <v/>
      </c>
      <c r="C231" s="554"/>
      <c r="D231" s="551"/>
      <c r="R231" s="543"/>
    </row>
    <row r="232" spans="2:18">
      <c r="B232" s="549" t="str">
        <f>IF(L232="", "", IF(基本情報入力シート!$M$37="", "",基本情報入力シート!$M$37))</f>
        <v/>
      </c>
      <c r="C232" s="554"/>
      <c r="D232" s="551"/>
      <c r="R232" s="543"/>
    </row>
    <row r="233" spans="2:18">
      <c r="B233" s="549" t="str">
        <f>IF(L233="", "", IF(基本情報入力シート!$M$37="", "",基本情報入力シート!$M$37))</f>
        <v/>
      </c>
      <c r="C233" s="554"/>
      <c r="D233" s="551"/>
      <c r="R233" s="543"/>
    </row>
    <row r="234" spans="2:18">
      <c r="B234" s="549" t="str">
        <f>IF(L234="", "", IF(基本情報入力シート!$M$37="", "",基本情報入力シート!$M$37))</f>
        <v/>
      </c>
      <c r="C234" s="554"/>
      <c r="D234" s="551"/>
      <c r="R234" s="543"/>
    </row>
    <row r="235" spans="2:18">
      <c r="B235" s="549" t="str">
        <f>IF(L235="", "", IF(基本情報入力シート!$M$37="", "",基本情報入力シート!$M$37))</f>
        <v/>
      </c>
      <c r="C235" s="554"/>
      <c r="D235" s="551"/>
      <c r="R235" s="543"/>
    </row>
    <row r="236" spans="2:18">
      <c r="B236" s="549" t="str">
        <f>IF(L236="", "", IF(基本情報入力シート!$M$37="", "",基本情報入力シート!$M$37))</f>
        <v/>
      </c>
      <c r="C236" s="554"/>
      <c r="D236" s="551"/>
      <c r="R236" s="543"/>
    </row>
    <row r="237" spans="2:18">
      <c r="B237" s="549" t="str">
        <f>IF(L237="", "", IF(基本情報入力シート!$M$37="", "",基本情報入力シート!$M$37))</f>
        <v/>
      </c>
      <c r="C237" s="554"/>
      <c r="D237" s="551"/>
      <c r="R237" s="543"/>
    </row>
    <row r="238" spans="2:18">
      <c r="B238" s="549" t="str">
        <f>IF(L238="", "", IF(基本情報入力シート!$M$37="", "",基本情報入力シート!$M$37))</f>
        <v/>
      </c>
      <c r="C238" s="554"/>
      <c r="D238" s="551"/>
      <c r="R238" s="543"/>
    </row>
    <row r="239" spans="2:18">
      <c r="B239" s="549" t="str">
        <f>IF(L239="", "", IF(基本情報入力シート!$M$37="", "",基本情報入力シート!$M$37))</f>
        <v/>
      </c>
      <c r="C239" s="554"/>
      <c r="D239" s="551"/>
      <c r="R239" s="543"/>
    </row>
    <row r="240" spans="2:18">
      <c r="B240" s="549" t="str">
        <f>IF(L240="", "", IF(基本情報入力シート!$M$37="", "",基本情報入力シート!$M$37))</f>
        <v/>
      </c>
      <c r="C240" s="554"/>
      <c r="D240" s="551"/>
      <c r="R240" s="543"/>
    </row>
    <row r="241" spans="2:18">
      <c r="B241" s="549" t="str">
        <f>IF(L241="", "", IF(基本情報入力シート!$M$37="", "",基本情報入力シート!$M$37))</f>
        <v/>
      </c>
      <c r="C241" s="554"/>
      <c r="D241" s="551"/>
      <c r="R241" s="543"/>
    </row>
    <row r="242" spans="2:18">
      <c r="B242" s="549" t="str">
        <f>IF(L242="", "", IF(基本情報入力シート!$M$37="", "",基本情報入力シート!$M$37))</f>
        <v/>
      </c>
      <c r="C242" s="554"/>
      <c r="D242" s="551"/>
      <c r="R242" s="543"/>
    </row>
    <row r="243" spans="2:18">
      <c r="B243" s="549" t="str">
        <f>IF(L243="", "", IF(基本情報入力シート!$M$37="", "",基本情報入力シート!$M$37))</f>
        <v/>
      </c>
      <c r="C243" s="554"/>
      <c r="D243" s="551"/>
      <c r="R243" s="543"/>
    </row>
    <row r="244" spans="2:18">
      <c r="B244" s="549" t="str">
        <f>IF(L244="", "", IF(基本情報入力シート!$M$37="", "",基本情報入力シート!$M$37))</f>
        <v/>
      </c>
      <c r="C244" s="554"/>
      <c r="D244" s="551"/>
      <c r="R244" s="543"/>
    </row>
    <row r="245" spans="2:18">
      <c r="B245" s="549" t="str">
        <f>IF(L245="", "", IF(基本情報入力シート!$M$37="", "",基本情報入力シート!$M$37))</f>
        <v/>
      </c>
      <c r="C245" s="554"/>
      <c r="D245" s="551"/>
      <c r="R245" s="543"/>
    </row>
    <row r="246" spans="2:18">
      <c r="B246" s="549" t="str">
        <f>IF(L246="", "", IF(基本情報入力シート!$M$37="", "",基本情報入力シート!$M$37))</f>
        <v/>
      </c>
      <c r="C246" s="554"/>
      <c r="D246" s="551"/>
      <c r="R246" s="543"/>
    </row>
    <row r="247" spans="2:18">
      <c r="B247" s="549" t="str">
        <f>IF(L247="", "", IF(基本情報入力シート!$M$37="", "",基本情報入力シート!$M$37))</f>
        <v/>
      </c>
      <c r="C247" s="554"/>
      <c r="D247" s="551"/>
      <c r="R247" s="543"/>
    </row>
    <row r="248" spans="2:18">
      <c r="B248" s="549" t="str">
        <f>IF(L248="", "", IF(基本情報入力シート!$M$37="", "",基本情報入力シート!$M$37))</f>
        <v/>
      </c>
      <c r="C248" s="554"/>
      <c r="D248" s="551"/>
      <c r="R248" s="543"/>
    </row>
    <row r="249" spans="2:18">
      <c r="B249" s="549" t="str">
        <f>IF(L249="", "", IF(基本情報入力シート!$M$37="", "",基本情報入力シート!$M$37))</f>
        <v/>
      </c>
      <c r="C249" s="554"/>
      <c r="D249" s="551"/>
      <c r="R249" s="543"/>
    </row>
    <row r="250" spans="2:18">
      <c r="B250" s="549" t="str">
        <f>IF(L250="", "", IF(基本情報入力シート!$M$37="", "",基本情報入力シート!$M$37))</f>
        <v/>
      </c>
      <c r="C250" s="554"/>
      <c r="D250" s="551"/>
      <c r="R250" s="543"/>
    </row>
    <row r="251" spans="2:18">
      <c r="B251" s="549" t="str">
        <f>IF(L251="", "", IF(基本情報入力シート!$M$37="", "",基本情報入力シート!$M$37))</f>
        <v/>
      </c>
      <c r="C251" s="554"/>
      <c r="D251" s="551"/>
      <c r="R251" s="543"/>
    </row>
    <row r="252" spans="2:18">
      <c r="B252" s="549" t="str">
        <f>IF(L252="", "", IF(基本情報入力シート!$M$37="", "",基本情報入力シート!$M$37))</f>
        <v/>
      </c>
      <c r="C252" s="554"/>
      <c r="D252" s="551"/>
      <c r="R252" s="543"/>
    </row>
    <row r="253" spans="2:18">
      <c r="B253" s="549" t="str">
        <f>IF(L253="", "", IF(基本情報入力シート!$M$37="", "",基本情報入力シート!$M$37))</f>
        <v/>
      </c>
      <c r="C253" s="554"/>
      <c r="D253" s="551"/>
      <c r="R253" s="543"/>
    </row>
    <row r="254" spans="2:18">
      <c r="B254" s="549" t="str">
        <f>IF(L254="", "", IF(基本情報入力シート!$M$37="", "",基本情報入力シート!$M$37))</f>
        <v/>
      </c>
      <c r="C254" s="554"/>
      <c r="D254" s="551"/>
      <c r="R254" s="543"/>
    </row>
    <row r="255" spans="2:18">
      <c r="B255" s="549" t="str">
        <f>IF(L255="", "", IF(基本情報入力シート!$M$37="", "",基本情報入力シート!$M$37))</f>
        <v/>
      </c>
      <c r="C255" s="554"/>
      <c r="D255" s="551"/>
      <c r="R255" s="543"/>
    </row>
    <row r="256" spans="2:18">
      <c r="B256" s="549" t="str">
        <f>IF(L256="", "", IF(基本情報入力シート!$M$37="", "",基本情報入力シート!$M$37))</f>
        <v/>
      </c>
      <c r="C256" s="554"/>
      <c r="D256" s="551"/>
      <c r="R256" s="543"/>
    </row>
    <row r="257" spans="2:18">
      <c r="B257" s="549" t="str">
        <f>IF(L257="", "", IF(基本情報入力シート!$M$37="", "",基本情報入力シート!$M$37))</f>
        <v/>
      </c>
      <c r="C257" s="554"/>
      <c r="D257" s="551"/>
      <c r="R257" s="543"/>
    </row>
    <row r="258" spans="2:18">
      <c r="B258" s="549" t="str">
        <f>IF(L258="", "", IF(基本情報入力シート!$M$37="", "",基本情報入力シート!$M$37))</f>
        <v/>
      </c>
      <c r="C258" s="554"/>
      <c r="D258" s="551"/>
      <c r="R258" s="543"/>
    </row>
    <row r="259" spans="2:18">
      <c r="B259" s="549" t="str">
        <f>IF(L259="", "", IF(基本情報入力シート!$M$37="", "",基本情報入力シート!$M$37))</f>
        <v/>
      </c>
      <c r="C259" s="554"/>
      <c r="D259" s="551"/>
      <c r="R259" s="543"/>
    </row>
    <row r="260" spans="2:18">
      <c r="B260" s="549" t="str">
        <f>IF(L260="", "", IF(基本情報入力シート!$M$37="", "",基本情報入力シート!$M$37))</f>
        <v/>
      </c>
      <c r="C260" s="554"/>
      <c r="D260" s="551"/>
      <c r="R260" s="543"/>
    </row>
    <row r="261" spans="2:18">
      <c r="B261" s="549" t="str">
        <f>IF(L261="", "", IF(基本情報入力シート!$M$37="", "",基本情報入力シート!$M$37))</f>
        <v/>
      </c>
      <c r="C261" s="554"/>
      <c r="D261" s="551"/>
      <c r="R261" s="543"/>
    </row>
    <row r="262" spans="2:18">
      <c r="B262" s="549" t="str">
        <f>IF(L262="", "", IF(基本情報入力シート!$M$37="", "",基本情報入力シート!$M$37))</f>
        <v/>
      </c>
      <c r="C262" s="554"/>
      <c r="D262" s="551"/>
      <c r="R262" s="543"/>
    </row>
    <row r="263" spans="2:18">
      <c r="B263" s="549" t="str">
        <f>IF(L263="", "", IF(基本情報入力シート!$M$37="", "",基本情報入力シート!$M$37))</f>
        <v/>
      </c>
      <c r="C263" s="554"/>
      <c r="D263" s="551"/>
      <c r="R263" s="543"/>
    </row>
    <row r="264" spans="2:18">
      <c r="B264" s="549" t="str">
        <f>IF(L264="", "", IF(基本情報入力シート!$M$37="", "",基本情報入力シート!$M$37))</f>
        <v/>
      </c>
      <c r="C264" s="554"/>
      <c r="D264" s="551"/>
      <c r="R264" s="543"/>
    </row>
    <row r="265" spans="2:18">
      <c r="B265" s="549" t="str">
        <f>IF(L265="", "", IF(基本情報入力シート!$M$37="", "",基本情報入力シート!$M$37))</f>
        <v/>
      </c>
      <c r="C265" s="554"/>
      <c r="D265" s="551"/>
      <c r="R265" s="543"/>
    </row>
    <row r="266" spans="2:18">
      <c r="B266" s="549" t="str">
        <f>IF(L266="", "", IF(基本情報入力シート!$M$37="", "",基本情報入力シート!$M$37))</f>
        <v/>
      </c>
      <c r="C266" s="554"/>
      <c r="D266" s="551"/>
      <c r="R266" s="543"/>
    </row>
    <row r="267" spans="2:18">
      <c r="B267" s="549" t="str">
        <f>IF(L267="", "", IF(基本情報入力シート!$M$37="", "",基本情報入力シート!$M$37))</f>
        <v/>
      </c>
      <c r="C267" s="554"/>
      <c r="D267" s="551"/>
      <c r="R267" s="543"/>
    </row>
    <row r="268" spans="2:18">
      <c r="B268" s="549" t="str">
        <f>IF(L268="", "", IF(基本情報入力シート!$M$37="", "",基本情報入力シート!$M$37))</f>
        <v/>
      </c>
      <c r="C268" s="554"/>
      <c r="D268" s="551"/>
      <c r="R268" s="543"/>
    </row>
    <row r="269" spans="2:18">
      <c r="B269" s="549" t="str">
        <f>IF(L269="", "", IF(基本情報入力シート!$M$37="", "",基本情報入力シート!$M$37))</f>
        <v/>
      </c>
      <c r="C269" s="554"/>
      <c r="D269" s="551"/>
      <c r="R269" s="543"/>
    </row>
    <row r="270" spans="2:18">
      <c r="B270" s="549" t="str">
        <f>IF(L270="", "", IF(基本情報入力シート!$M$37="", "",基本情報入力シート!$M$37))</f>
        <v/>
      </c>
      <c r="C270" s="554"/>
      <c r="D270" s="551"/>
      <c r="R270" s="543"/>
    </row>
    <row r="271" spans="2:18">
      <c r="B271" s="549" t="str">
        <f>IF(L271="", "", IF(基本情報入力シート!$M$37="", "",基本情報入力シート!$M$37))</f>
        <v/>
      </c>
      <c r="C271" s="554"/>
      <c r="D271" s="551"/>
      <c r="R271" s="543"/>
    </row>
    <row r="272" spans="2:18">
      <c r="B272" s="549" t="str">
        <f>IF(L272="", "", IF(基本情報入力シート!$M$37="", "",基本情報入力シート!$M$37))</f>
        <v/>
      </c>
      <c r="C272" s="554"/>
      <c r="D272" s="551"/>
      <c r="R272" s="543"/>
    </row>
    <row r="273" spans="2:18">
      <c r="B273" s="549" t="str">
        <f>IF(L273="", "", IF(基本情報入力シート!$M$37="", "",基本情報入力シート!$M$37))</f>
        <v/>
      </c>
      <c r="C273" s="554"/>
      <c r="D273" s="551"/>
      <c r="R273" s="543"/>
    </row>
    <row r="274" spans="2:18">
      <c r="B274" s="549" t="str">
        <f>IF(L274="", "", IF(基本情報入力シート!$M$37="", "",基本情報入力シート!$M$37))</f>
        <v/>
      </c>
      <c r="C274" s="554"/>
      <c r="D274" s="551"/>
      <c r="R274" s="543"/>
    </row>
    <row r="275" spans="2:18">
      <c r="B275" s="549" t="str">
        <f>IF(L275="", "", IF(基本情報入力シート!$M$37="", "",基本情報入力シート!$M$37))</f>
        <v/>
      </c>
      <c r="C275" s="554"/>
      <c r="D275" s="551"/>
      <c r="R275" s="543"/>
    </row>
    <row r="276" spans="2:18">
      <c r="B276" s="549" t="str">
        <f>IF(L276="", "", IF(基本情報入力シート!$M$37="", "",基本情報入力シート!$M$37))</f>
        <v/>
      </c>
      <c r="C276" s="554"/>
      <c r="D276" s="551"/>
      <c r="R276" s="543"/>
    </row>
    <row r="277" spans="2:18">
      <c r="B277" s="549" t="str">
        <f>IF(L277="", "", IF(基本情報入力シート!$M$37="", "",基本情報入力シート!$M$37))</f>
        <v/>
      </c>
      <c r="C277" s="554"/>
      <c r="D277" s="551"/>
      <c r="R277" s="543"/>
    </row>
    <row r="278" spans="2:18">
      <c r="B278" s="549" t="str">
        <f>IF(L278="", "", IF(基本情報入力シート!$M$37="", "",基本情報入力シート!$M$37))</f>
        <v/>
      </c>
      <c r="C278" s="554"/>
      <c r="D278" s="551"/>
      <c r="R278" s="543"/>
    </row>
    <row r="279" spans="2:18">
      <c r="B279" s="549" t="str">
        <f>IF(L279="", "", IF(基本情報入力シート!$M$37="", "",基本情報入力シート!$M$37))</f>
        <v/>
      </c>
      <c r="C279" s="554"/>
      <c r="D279" s="551"/>
      <c r="R279" s="543"/>
    </row>
    <row r="280" spans="2:18">
      <c r="B280" s="549" t="str">
        <f>IF(L280="", "", IF(基本情報入力シート!$M$37="", "",基本情報入力シート!$M$37))</f>
        <v/>
      </c>
      <c r="C280" s="554"/>
      <c r="D280" s="551"/>
      <c r="R280" s="543"/>
    </row>
    <row r="281" spans="2:18">
      <c r="B281" s="549" t="str">
        <f>IF(L281="", "", IF(基本情報入力シート!$M$37="", "",基本情報入力シート!$M$37))</f>
        <v/>
      </c>
      <c r="C281" s="554"/>
      <c r="D281" s="551"/>
      <c r="R281" s="543"/>
    </row>
    <row r="282" spans="2:18">
      <c r="B282" s="549" t="str">
        <f>IF(L282="", "", IF(基本情報入力シート!$M$37="", "",基本情報入力シート!$M$37))</f>
        <v/>
      </c>
      <c r="C282" s="554"/>
      <c r="D282" s="551"/>
      <c r="R282" s="543"/>
    </row>
    <row r="283" spans="2:18">
      <c r="B283" s="549" t="str">
        <f>IF(L283="", "", IF(基本情報入力シート!$M$37="", "",基本情報入力シート!$M$37))</f>
        <v/>
      </c>
      <c r="C283" s="554"/>
      <c r="D283" s="551"/>
      <c r="R283" s="543"/>
    </row>
    <row r="284" spans="2:18">
      <c r="B284" s="549" t="str">
        <f>IF(L284="", "", IF(基本情報入力シート!$M$37="", "",基本情報入力シート!$M$37))</f>
        <v/>
      </c>
      <c r="C284" s="554"/>
      <c r="D284" s="551"/>
      <c r="R284" s="543"/>
    </row>
    <row r="285" spans="2:18">
      <c r="B285" s="549" t="str">
        <f>IF(L285="", "", IF(基本情報入力シート!$M$37="", "",基本情報入力シート!$M$37))</f>
        <v/>
      </c>
      <c r="C285" s="554"/>
      <c r="D285" s="551"/>
      <c r="R285" s="543"/>
    </row>
    <row r="286" spans="2:18">
      <c r="B286" s="549" t="str">
        <f>IF(L286="", "", IF(基本情報入力シート!$M$37="", "",基本情報入力シート!$M$37))</f>
        <v/>
      </c>
      <c r="C286" s="554"/>
      <c r="D286" s="551"/>
      <c r="R286" s="543"/>
    </row>
    <row r="287" spans="2:18">
      <c r="B287" s="549" t="str">
        <f>IF(L287="", "", IF(基本情報入力シート!$M$37="", "",基本情報入力シート!$M$37))</f>
        <v/>
      </c>
      <c r="C287" s="554"/>
      <c r="D287" s="551"/>
      <c r="R287" s="543"/>
    </row>
    <row r="288" spans="2:18">
      <c r="B288" s="549" t="str">
        <f>IF(L288="", "", IF(基本情報入力シート!$M$37="", "",基本情報入力シート!$M$37))</f>
        <v/>
      </c>
      <c r="C288" s="554"/>
      <c r="D288" s="551"/>
      <c r="R288" s="543"/>
    </row>
    <row r="289" spans="2:18">
      <c r="B289" s="549" t="str">
        <f>IF(L289="", "", IF(基本情報入力シート!$M$37="", "",基本情報入力シート!$M$37))</f>
        <v/>
      </c>
      <c r="C289" s="554"/>
      <c r="D289" s="551"/>
      <c r="R289" s="543"/>
    </row>
    <row r="290" spans="2:18">
      <c r="B290" s="549" t="str">
        <f>IF(L290="", "", IF(基本情報入力シート!$M$37="", "",基本情報入力シート!$M$37))</f>
        <v/>
      </c>
      <c r="C290" s="554"/>
      <c r="D290" s="551"/>
      <c r="R290" s="543"/>
    </row>
    <row r="291" spans="2:18">
      <c r="B291" s="549" t="str">
        <f>IF(L291="", "", IF(基本情報入力シート!$M$37="", "",基本情報入力シート!$M$37))</f>
        <v/>
      </c>
      <c r="C291" s="554"/>
      <c r="D291" s="551"/>
      <c r="R291" s="543"/>
    </row>
    <row r="292" spans="2:18">
      <c r="B292" s="549" t="str">
        <f>IF(L292="", "", IF(基本情報入力シート!$M$37="", "",基本情報入力シート!$M$37))</f>
        <v/>
      </c>
      <c r="C292" s="554"/>
      <c r="D292" s="551"/>
      <c r="R292" s="543"/>
    </row>
    <row r="293" spans="2:18">
      <c r="B293" s="549" t="str">
        <f>IF(L293="", "", IF(基本情報入力シート!$M$37="", "",基本情報入力シート!$M$37))</f>
        <v/>
      </c>
      <c r="C293" s="554"/>
      <c r="D293" s="551"/>
      <c r="R293" s="543"/>
    </row>
    <row r="294" spans="2:18">
      <c r="B294" s="549" t="str">
        <f>IF(L294="", "", IF(基本情報入力シート!$M$37="", "",基本情報入力シート!$M$37))</f>
        <v/>
      </c>
      <c r="C294" s="554"/>
      <c r="D294" s="551"/>
      <c r="R294" s="543"/>
    </row>
    <row r="295" spans="2:18">
      <c r="B295" s="549" t="str">
        <f>IF(L295="", "", IF(基本情報入力シート!$M$37="", "",基本情報入力シート!$M$37))</f>
        <v/>
      </c>
      <c r="C295" s="554"/>
      <c r="D295" s="551"/>
      <c r="R295" s="543"/>
    </row>
    <row r="296" spans="2:18">
      <c r="B296" s="549" t="str">
        <f>IF(L296="", "", IF(基本情報入力シート!$M$37="", "",基本情報入力シート!$M$37))</f>
        <v/>
      </c>
      <c r="C296" s="554"/>
      <c r="D296" s="551"/>
      <c r="R296" s="543"/>
    </row>
    <row r="297" spans="2:18">
      <c r="B297" s="549" t="str">
        <f>IF(L297="", "", IF(基本情報入力シート!$M$37="", "",基本情報入力シート!$M$37))</f>
        <v/>
      </c>
      <c r="C297" s="554"/>
      <c r="D297" s="551"/>
      <c r="R297" s="543"/>
    </row>
    <row r="298" spans="2:18">
      <c r="B298" s="549" t="str">
        <f>IF(L298="", "", IF(基本情報入力シート!$M$37="", "",基本情報入力シート!$M$37))</f>
        <v/>
      </c>
      <c r="C298" s="554"/>
      <c r="D298" s="551"/>
      <c r="R298" s="543"/>
    </row>
    <row r="299" spans="2:18">
      <c r="B299" s="549" t="str">
        <f>IF(L299="", "", IF(基本情報入力シート!$M$37="", "",基本情報入力シート!$M$37))</f>
        <v/>
      </c>
      <c r="C299" s="554"/>
      <c r="D299" s="551"/>
      <c r="R299" s="543"/>
    </row>
    <row r="300" spans="2:18">
      <c r="B300" s="549" t="str">
        <f>IF(L300="", "", IF(基本情報入力シート!$M$37="", "",基本情報入力シート!$M$37))</f>
        <v/>
      </c>
      <c r="C300" s="554"/>
      <c r="D300" s="551"/>
      <c r="R300" s="543"/>
    </row>
    <row r="301" spans="2:18">
      <c r="B301" s="549" t="str">
        <f>IF(L301="", "", IF(基本情報入力シート!$M$37="", "",基本情報入力シート!$M$37))</f>
        <v/>
      </c>
      <c r="C301" s="554"/>
      <c r="D301" s="551"/>
      <c r="R301" s="543"/>
    </row>
    <row r="302" spans="2:18">
      <c r="B302" s="549" t="str">
        <f>IF(L302="", "", IF(基本情報入力シート!$M$37="", "",基本情報入力シート!$M$37))</f>
        <v/>
      </c>
      <c r="C302" s="554"/>
      <c r="D302" s="551"/>
      <c r="R302" s="543"/>
    </row>
    <row r="303" spans="2:18">
      <c r="B303" s="549" t="str">
        <f>IF(L303="", "", IF(基本情報入力シート!$M$37="", "",基本情報入力シート!$M$37))</f>
        <v/>
      </c>
      <c r="C303" s="554"/>
      <c r="D303" s="551"/>
      <c r="R303" s="543"/>
    </row>
    <row r="304" spans="2:18">
      <c r="B304" s="549" t="str">
        <f>IF(L304="", "", IF(基本情報入力シート!$M$37="", "",基本情報入力シート!$M$37))</f>
        <v/>
      </c>
      <c r="C304" s="554"/>
      <c r="D304" s="551"/>
      <c r="R304" s="543"/>
    </row>
    <row r="305" spans="2:18">
      <c r="B305" s="549" t="str">
        <f>IF(L305="", "", IF(基本情報入力シート!$M$37="", "",基本情報入力シート!$M$37))</f>
        <v/>
      </c>
      <c r="C305" s="554"/>
      <c r="D305" s="551"/>
      <c r="R305" s="543"/>
    </row>
    <row r="306" spans="2:18">
      <c r="B306" s="549" t="str">
        <f>IF(L306="", "", IF(基本情報入力シート!$M$37="", "",基本情報入力シート!$M$37))</f>
        <v/>
      </c>
      <c r="C306" s="554"/>
      <c r="D306" s="551"/>
      <c r="R306" s="543"/>
    </row>
    <row r="307" spans="2:18">
      <c r="B307" s="549" t="str">
        <f>IF(L307="", "", IF(基本情報入力シート!$M$37="", "",基本情報入力シート!$M$37))</f>
        <v/>
      </c>
      <c r="C307" s="554"/>
      <c r="D307" s="551"/>
      <c r="R307" s="543"/>
    </row>
    <row r="308" spans="2:18">
      <c r="B308" s="549" t="str">
        <f>IF(L308="", "", IF(基本情報入力シート!$M$37="", "",基本情報入力シート!$M$37))</f>
        <v/>
      </c>
      <c r="C308" s="554"/>
      <c r="D308" s="551"/>
      <c r="R308" s="543"/>
    </row>
    <row r="309" spans="2:18">
      <c r="B309" s="549" t="str">
        <f>IF(L309="", "", IF(基本情報入力シート!$M$37="", "",基本情報入力シート!$M$37))</f>
        <v/>
      </c>
      <c r="C309" s="554"/>
      <c r="D309" s="551"/>
      <c r="R309" s="543"/>
    </row>
    <row r="310" spans="2:18">
      <c r="B310" s="549" t="str">
        <f>IF(L310="", "", IF(基本情報入力シート!$M$37="", "",基本情報入力シート!$M$37))</f>
        <v/>
      </c>
      <c r="C310" s="554"/>
      <c r="D310" s="551"/>
      <c r="R310" s="543"/>
    </row>
    <row r="311" spans="2:18">
      <c r="B311" s="549" t="str">
        <f>IF(L311="", "", IF(基本情報入力シート!$M$37="", "",基本情報入力シート!$M$37))</f>
        <v/>
      </c>
      <c r="C311" s="554"/>
      <c r="D311" s="551"/>
      <c r="R311" s="543"/>
    </row>
    <row r="312" spans="2:18">
      <c r="B312" s="549" t="str">
        <f>IF(L312="", "", IF(基本情報入力シート!$M$37="", "",基本情報入力シート!$M$37))</f>
        <v/>
      </c>
      <c r="C312" s="554"/>
      <c r="D312" s="551"/>
      <c r="R312" s="543"/>
    </row>
    <row r="313" spans="2:18">
      <c r="B313" s="549" t="str">
        <f>IF(L313="", "", IF(基本情報入力シート!$M$37="", "",基本情報入力シート!$M$37))</f>
        <v/>
      </c>
      <c r="C313" s="554"/>
      <c r="D313" s="551"/>
      <c r="R313" s="543"/>
    </row>
    <row r="314" spans="2:18">
      <c r="B314" s="549" t="str">
        <f>IF(L314="", "", IF(基本情報入力シート!$M$37="", "",基本情報入力シート!$M$37))</f>
        <v/>
      </c>
      <c r="C314" s="554"/>
      <c r="D314" s="551"/>
      <c r="R314" s="543"/>
    </row>
    <row r="315" spans="2:18">
      <c r="B315" s="549" t="str">
        <f>IF(L315="", "", IF(基本情報入力シート!$M$37="", "",基本情報入力シート!$M$37))</f>
        <v/>
      </c>
      <c r="C315" s="554"/>
      <c r="D315" s="551"/>
      <c r="R315" s="543"/>
    </row>
    <row r="316" spans="2:18">
      <c r="B316" s="549" t="str">
        <f>IF(L316="", "", IF(基本情報入力シート!$M$37="", "",基本情報入力シート!$M$37))</f>
        <v/>
      </c>
      <c r="C316" s="554"/>
      <c r="D316" s="551"/>
      <c r="R316" s="543"/>
    </row>
    <row r="317" spans="2:18">
      <c r="B317" s="549" t="str">
        <f>IF(L317="", "", IF(基本情報入力シート!$M$37="", "",基本情報入力シート!$M$37))</f>
        <v/>
      </c>
      <c r="C317" s="554"/>
      <c r="D317" s="551"/>
      <c r="R317" s="543"/>
    </row>
    <row r="318" spans="2:18">
      <c r="B318" s="549" t="str">
        <f>IF(L318="", "", IF(基本情報入力シート!$M$37="", "",基本情報入力シート!$M$37))</f>
        <v/>
      </c>
      <c r="C318" s="554"/>
      <c r="D318" s="551"/>
      <c r="R318" s="543"/>
    </row>
    <row r="319" spans="2:18">
      <c r="B319" s="549" t="str">
        <f>IF(L319="", "", IF(基本情報入力シート!$M$37="", "",基本情報入力シート!$M$37))</f>
        <v/>
      </c>
      <c r="C319" s="554"/>
      <c r="D319" s="551"/>
      <c r="R319" s="543"/>
    </row>
    <row r="320" spans="2:18">
      <c r="B320" s="549" t="str">
        <f>IF(L320="", "", IF(基本情報入力シート!$M$37="", "",基本情報入力シート!$M$37))</f>
        <v/>
      </c>
      <c r="C320" s="554"/>
      <c r="D320" s="551"/>
      <c r="R320" s="543"/>
    </row>
    <row r="321" spans="2:18">
      <c r="B321" s="549" t="str">
        <f>IF(L321="", "", IF(基本情報入力シート!$M$37="", "",基本情報入力シート!$M$37))</f>
        <v/>
      </c>
      <c r="C321" s="554"/>
      <c r="D321" s="551"/>
      <c r="R321" s="543"/>
    </row>
    <row r="322" spans="2:18">
      <c r="B322" s="549" t="str">
        <f>IF(L322="", "", IF(基本情報入力シート!$M$37="", "",基本情報入力シート!$M$37))</f>
        <v/>
      </c>
      <c r="C322" s="554"/>
      <c r="D322" s="551"/>
      <c r="R322" s="543"/>
    </row>
    <row r="323" spans="2:18">
      <c r="B323" s="549" t="str">
        <f>IF(L323="", "", IF(基本情報入力シート!$M$37="", "",基本情報入力シート!$M$37))</f>
        <v/>
      </c>
      <c r="C323" s="554"/>
      <c r="D323" s="551"/>
      <c r="R323" s="543"/>
    </row>
    <row r="324" spans="2:18">
      <c r="B324" s="549" t="str">
        <f>IF(L324="", "", IF(基本情報入力シート!$M$37="", "",基本情報入力シート!$M$37))</f>
        <v/>
      </c>
      <c r="C324" s="554"/>
      <c r="D324" s="551"/>
      <c r="R324" s="543"/>
    </row>
    <row r="325" spans="2:18">
      <c r="B325" s="549" t="str">
        <f>IF(L325="", "", IF(基本情報入力シート!$M$37="", "",基本情報入力シート!$M$37))</f>
        <v/>
      </c>
      <c r="C325" s="554"/>
      <c r="D325" s="551"/>
      <c r="R325" s="543"/>
    </row>
    <row r="326" spans="2:18">
      <c r="B326" s="549" t="str">
        <f>IF(L326="", "", IF(基本情報入力シート!$M$37="", "",基本情報入力シート!$M$37))</f>
        <v/>
      </c>
      <c r="C326" s="554"/>
      <c r="D326" s="551"/>
      <c r="R326" s="543"/>
    </row>
    <row r="327" spans="2:18">
      <c r="B327" s="549" t="str">
        <f>IF(L327="", "", IF(基本情報入力シート!$M$37="", "",基本情報入力シート!$M$37))</f>
        <v/>
      </c>
      <c r="C327" s="554"/>
      <c r="D327" s="551"/>
      <c r="R327" s="543"/>
    </row>
    <row r="328" spans="2:18">
      <c r="B328" s="549" t="str">
        <f>IF(L328="", "", IF(基本情報入力シート!$M$37="", "",基本情報入力シート!$M$37))</f>
        <v/>
      </c>
      <c r="C328" s="554"/>
      <c r="D328" s="551"/>
      <c r="R328" s="543"/>
    </row>
    <row r="329" spans="2:18">
      <c r="B329" s="549" t="str">
        <f>IF(L329="", "", IF(基本情報入力シート!$M$37="", "",基本情報入力シート!$M$37))</f>
        <v/>
      </c>
      <c r="C329" s="554"/>
      <c r="D329" s="551"/>
      <c r="R329" s="543"/>
    </row>
    <row r="330" spans="2:18">
      <c r="B330" s="549" t="str">
        <f>IF(L330="", "", IF(基本情報入力シート!$M$37="", "",基本情報入力シート!$M$37))</f>
        <v/>
      </c>
      <c r="C330" s="554"/>
      <c r="D330" s="551"/>
      <c r="R330" s="543"/>
    </row>
    <row r="331" spans="2:18">
      <c r="B331" s="549" t="str">
        <f>IF(L331="", "", IF(基本情報入力シート!$M$37="", "",基本情報入力シート!$M$37))</f>
        <v/>
      </c>
      <c r="C331" s="554"/>
      <c r="D331" s="551"/>
      <c r="R331" s="543"/>
    </row>
    <row r="332" spans="2:18">
      <c r="B332" s="549" t="str">
        <f>IF(L332="", "", IF(基本情報入力シート!$M$37="", "",基本情報入力シート!$M$37))</f>
        <v/>
      </c>
      <c r="C332" s="554"/>
      <c r="D332" s="551"/>
      <c r="R332" s="543"/>
    </row>
    <row r="333" spans="2:18">
      <c r="B333" s="549" t="str">
        <f>IF(L333="", "", IF(基本情報入力シート!$M$37="", "",基本情報入力シート!$M$37))</f>
        <v/>
      </c>
      <c r="C333" s="554"/>
      <c r="D333" s="551"/>
      <c r="R333" s="543"/>
    </row>
    <row r="334" spans="2:18">
      <c r="B334" s="549" t="str">
        <f>IF(L334="", "", IF(基本情報入力シート!$M$37="", "",基本情報入力シート!$M$37))</f>
        <v/>
      </c>
      <c r="C334" s="554"/>
      <c r="D334" s="551"/>
      <c r="R334" s="543"/>
    </row>
    <row r="335" spans="2:18">
      <c r="B335" s="549" t="str">
        <f>IF(L335="", "", IF(基本情報入力シート!$M$37="", "",基本情報入力シート!$M$37))</f>
        <v/>
      </c>
      <c r="C335" s="554"/>
      <c r="D335" s="551"/>
      <c r="R335" s="543"/>
    </row>
    <row r="336" spans="2:18">
      <c r="B336" s="549" t="str">
        <f>IF(L336="", "", IF(基本情報入力シート!$M$37="", "",基本情報入力シート!$M$37))</f>
        <v/>
      </c>
      <c r="C336" s="554"/>
      <c r="D336" s="551"/>
      <c r="R336" s="543"/>
    </row>
    <row r="337" spans="2:18">
      <c r="B337" s="549" t="str">
        <f>IF(L337="", "", IF(基本情報入力シート!$M$37="", "",基本情報入力シート!$M$37))</f>
        <v/>
      </c>
      <c r="C337" s="554"/>
      <c r="D337" s="551"/>
      <c r="R337" s="543"/>
    </row>
    <row r="338" spans="2:18">
      <c r="B338" s="549" t="str">
        <f>IF(L338="", "", IF(基本情報入力シート!$M$37="", "",基本情報入力シート!$M$37))</f>
        <v/>
      </c>
      <c r="C338" s="554"/>
      <c r="D338" s="551"/>
      <c r="R338" s="543"/>
    </row>
    <row r="339" spans="2:18">
      <c r="B339" s="549" t="str">
        <f>IF(L339="", "", IF(基本情報入力シート!$M$37="", "",基本情報入力シート!$M$37))</f>
        <v/>
      </c>
      <c r="C339" s="554"/>
      <c r="D339" s="551"/>
      <c r="R339" s="543"/>
    </row>
    <row r="340" spans="2:18">
      <c r="B340" s="549" t="str">
        <f>IF(L340="", "", IF(基本情報入力シート!$M$37="", "",基本情報入力シート!$M$37))</f>
        <v/>
      </c>
      <c r="C340" s="554"/>
      <c r="D340" s="551"/>
      <c r="R340" s="543"/>
    </row>
    <row r="341" spans="2:18">
      <c r="B341" s="549" t="str">
        <f>IF(L341="", "", IF(基本情報入力シート!$M$37="", "",基本情報入力シート!$M$37))</f>
        <v/>
      </c>
      <c r="C341" s="554"/>
      <c r="D341" s="551"/>
      <c r="R341" s="543"/>
    </row>
    <row r="342" spans="2:18">
      <c r="B342" s="549" t="str">
        <f>IF(L342="", "", IF(基本情報入力シート!$M$37="", "",基本情報入力シート!$M$37))</f>
        <v/>
      </c>
      <c r="C342" s="554"/>
      <c r="D342" s="551"/>
      <c r="R342" s="543"/>
    </row>
    <row r="343" spans="2:18">
      <c r="B343" s="549" t="str">
        <f>IF(L343="", "", IF(基本情報入力シート!$M$37="", "",基本情報入力シート!$M$37))</f>
        <v/>
      </c>
      <c r="C343" s="554"/>
      <c r="D343" s="551"/>
      <c r="R343" s="543"/>
    </row>
    <row r="344" spans="2:18">
      <c r="B344" s="549" t="str">
        <f>IF(L344="", "", IF(基本情報入力シート!$M$37="", "",基本情報入力シート!$M$37))</f>
        <v/>
      </c>
      <c r="C344" s="554"/>
      <c r="D344" s="551"/>
      <c r="R344" s="543"/>
    </row>
    <row r="345" spans="2:18">
      <c r="B345" s="549" t="str">
        <f>IF(L345="", "", IF(基本情報入力シート!$M$37="", "",基本情報入力シート!$M$37))</f>
        <v/>
      </c>
      <c r="C345" s="554"/>
      <c r="D345" s="551"/>
      <c r="R345" s="543"/>
    </row>
    <row r="346" spans="2:18">
      <c r="B346" s="549" t="str">
        <f>IF(L346="", "", IF(基本情報入力シート!$M$37="", "",基本情報入力シート!$M$37))</f>
        <v/>
      </c>
      <c r="C346" s="554"/>
      <c r="D346" s="551"/>
      <c r="R346" s="543"/>
    </row>
    <row r="347" spans="2:18">
      <c r="B347" s="549" t="str">
        <f>IF(L347="", "", IF(基本情報入力シート!$M$37="", "",基本情報入力シート!$M$37))</f>
        <v/>
      </c>
      <c r="C347" s="554"/>
      <c r="D347" s="551"/>
      <c r="R347" s="543"/>
    </row>
    <row r="348" spans="2:18">
      <c r="B348" s="549" t="str">
        <f>IF(L348="", "", IF(基本情報入力シート!$M$37="", "",基本情報入力シート!$M$37))</f>
        <v/>
      </c>
      <c r="C348" s="554"/>
      <c r="D348" s="551"/>
      <c r="R348" s="543"/>
    </row>
    <row r="349" spans="2:18">
      <c r="B349" s="549" t="str">
        <f>IF(L349="", "", IF(基本情報入力シート!$M$37="", "",基本情報入力シート!$M$37))</f>
        <v/>
      </c>
      <c r="C349" s="554"/>
      <c r="D349" s="551"/>
      <c r="R349" s="543"/>
    </row>
    <row r="350" spans="2:18">
      <c r="B350" s="549" t="str">
        <f>IF(L350="", "", IF(基本情報入力シート!$M$37="", "",基本情報入力シート!$M$37))</f>
        <v/>
      </c>
      <c r="C350" s="554"/>
      <c r="D350" s="551"/>
      <c r="R350" s="543"/>
    </row>
    <row r="351" spans="2:18">
      <c r="B351" s="549" t="str">
        <f>IF(L351="", "", IF(基本情報入力シート!$M$37="", "",基本情報入力シート!$M$37))</f>
        <v/>
      </c>
      <c r="C351" s="554"/>
      <c r="D351" s="551"/>
      <c r="R351" s="543"/>
    </row>
    <row r="352" spans="2:18">
      <c r="B352" s="549" t="str">
        <f>IF(L352="", "", IF(基本情報入力シート!$M$37="", "",基本情報入力シート!$M$37))</f>
        <v/>
      </c>
      <c r="C352" s="554"/>
      <c r="D352" s="551"/>
      <c r="R352" s="543"/>
    </row>
    <row r="353" spans="2:18">
      <c r="B353" s="549" t="str">
        <f>IF(L353="", "", IF(基本情報入力シート!$M$37="", "",基本情報入力シート!$M$37))</f>
        <v/>
      </c>
      <c r="C353" s="554"/>
      <c r="D353" s="551"/>
      <c r="R353" s="543"/>
    </row>
    <row r="354" spans="2:18">
      <c r="B354" s="549" t="str">
        <f>IF(L354="", "", IF(基本情報入力シート!$M$37="", "",基本情報入力シート!$M$37))</f>
        <v/>
      </c>
      <c r="C354" s="554"/>
      <c r="D354" s="551"/>
      <c r="R354" s="543"/>
    </row>
    <row r="355" spans="2:18">
      <c r="B355" s="549" t="str">
        <f>IF(L355="", "", IF(基本情報入力シート!$M$37="", "",基本情報入力シート!$M$37))</f>
        <v/>
      </c>
      <c r="C355" s="554"/>
      <c r="D355" s="551"/>
      <c r="R355" s="543"/>
    </row>
    <row r="356" spans="2:18">
      <c r="B356" s="549" t="str">
        <f>IF(L356="", "", IF(基本情報入力シート!$M$37="", "",基本情報入力シート!$M$37))</f>
        <v/>
      </c>
      <c r="C356" s="554"/>
      <c r="D356" s="551"/>
      <c r="R356" s="543"/>
    </row>
    <row r="357" spans="2:18">
      <c r="B357" s="549" t="str">
        <f>IF(L357="", "", IF(基本情報入力シート!$M$37="", "",基本情報入力シート!$M$37))</f>
        <v/>
      </c>
      <c r="C357" s="554"/>
      <c r="D357" s="551"/>
      <c r="R357" s="543"/>
    </row>
    <row r="358" spans="2:18">
      <c r="B358" s="549" t="str">
        <f>IF(L358="", "", IF(基本情報入力シート!$M$37="", "",基本情報入力シート!$M$37))</f>
        <v/>
      </c>
      <c r="C358" s="554"/>
      <c r="D358" s="551"/>
      <c r="R358" s="543"/>
    </row>
    <row r="359" spans="2:18">
      <c r="B359" s="549" t="str">
        <f>IF(L359="", "", IF(基本情報入力シート!$M$37="", "",基本情報入力シート!$M$37))</f>
        <v/>
      </c>
      <c r="C359" s="554"/>
      <c r="D359" s="551"/>
      <c r="R359" s="543"/>
    </row>
    <row r="360" spans="2:18">
      <c r="B360" s="549" t="str">
        <f>IF(L360="", "", IF(基本情報入力シート!$M$37="", "",基本情報入力シート!$M$37))</f>
        <v/>
      </c>
      <c r="C360" s="554"/>
      <c r="D360" s="551"/>
      <c r="R360" s="543"/>
    </row>
    <row r="361" spans="2:18">
      <c r="B361" s="549" t="str">
        <f>IF(L361="", "", IF(基本情報入力シート!$M$37="", "",基本情報入力シート!$M$37))</f>
        <v/>
      </c>
      <c r="C361" s="554"/>
      <c r="D361" s="551"/>
      <c r="R361" s="543"/>
    </row>
    <row r="362" spans="2:18">
      <c r="B362" s="549" t="str">
        <f>IF(L362="", "", IF(基本情報入力シート!$M$37="", "",基本情報入力シート!$M$37))</f>
        <v/>
      </c>
      <c r="C362" s="554"/>
      <c r="D362" s="551"/>
      <c r="R362" s="543"/>
    </row>
    <row r="363" spans="2:18">
      <c r="B363" s="549" t="str">
        <f>IF(L363="", "", IF(基本情報入力シート!$M$37="", "",基本情報入力シート!$M$37))</f>
        <v/>
      </c>
      <c r="C363" s="554"/>
      <c r="D363" s="551"/>
      <c r="R363" s="543"/>
    </row>
    <row r="364" spans="2:18">
      <c r="B364" s="549" t="str">
        <f>IF(L364="", "", IF(基本情報入力シート!$M$37="", "",基本情報入力シート!$M$37))</f>
        <v/>
      </c>
      <c r="C364" s="554"/>
      <c r="D364" s="551"/>
      <c r="R364" s="543"/>
    </row>
    <row r="365" spans="2:18">
      <c r="B365" s="549" t="str">
        <f>IF(L365="", "", IF(基本情報入力シート!$M$37="", "",基本情報入力シート!$M$37))</f>
        <v/>
      </c>
      <c r="C365" s="554"/>
      <c r="D365" s="551"/>
      <c r="R365" s="543"/>
    </row>
    <row r="366" spans="2:18">
      <c r="B366" s="549" t="str">
        <f>IF(L366="", "", IF(基本情報入力シート!$M$37="", "",基本情報入力シート!$M$37))</f>
        <v/>
      </c>
      <c r="C366" s="554"/>
      <c r="D366" s="551"/>
      <c r="R366" s="543"/>
    </row>
    <row r="367" spans="2:18">
      <c r="B367" s="549" t="str">
        <f>IF(L367="", "", IF(基本情報入力シート!$M$37="", "",基本情報入力シート!$M$37))</f>
        <v/>
      </c>
      <c r="C367" s="554"/>
      <c r="D367" s="551"/>
      <c r="R367" s="543"/>
    </row>
    <row r="368" spans="2:18">
      <c r="B368" s="549" t="str">
        <f>IF(L368="", "", IF(基本情報入力シート!$M$37="", "",基本情報入力シート!$M$37))</f>
        <v/>
      </c>
      <c r="C368" s="554"/>
      <c r="D368" s="551"/>
      <c r="R368" s="543"/>
    </row>
    <row r="369" spans="2:18">
      <c r="B369" s="549" t="str">
        <f>IF(L369="", "", IF(基本情報入力シート!$M$37="", "",基本情報入力シート!$M$37))</f>
        <v/>
      </c>
      <c r="C369" s="554"/>
      <c r="D369" s="551"/>
      <c r="R369" s="543"/>
    </row>
    <row r="370" spans="2:18">
      <c r="B370" s="549" t="str">
        <f>IF(L370="", "", IF(基本情報入力シート!$M$37="", "",基本情報入力シート!$M$37))</f>
        <v/>
      </c>
      <c r="C370" s="554"/>
      <c r="D370" s="551"/>
      <c r="R370" s="543"/>
    </row>
    <row r="371" spans="2:18">
      <c r="B371" s="549" t="str">
        <f>IF(L371="", "", IF(基本情報入力シート!$M$37="", "",基本情報入力シート!$M$37))</f>
        <v/>
      </c>
      <c r="C371" s="554"/>
      <c r="D371" s="551"/>
      <c r="R371" s="543"/>
    </row>
    <row r="372" spans="2:18">
      <c r="B372" s="549" t="str">
        <f>IF(L372="", "", IF(基本情報入力シート!$M$37="", "",基本情報入力シート!$M$37))</f>
        <v/>
      </c>
      <c r="C372" s="554"/>
      <c r="D372" s="551"/>
      <c r="R372" s="543"/>
    </row>
    <row r="373" spans="2:18">
      <c r="B373" s="549" t="str">
        <f>IF(L373="", "", IF(基本情報入力シート!$M$37="", "",基本情報入力シート!$M$37))</f>
        <v/>
      </c>
      <c r="C373" s="554"/>
      <c r="D373" s="551"/>
      <c r="R373" s="543"/>
    </row>
    <row r="374" spans="2:18">
      <c r="B374" s="549" t="str">
        <f>IF(L374="", "", IF(基本情報入力シート!$M$37="", "",基本情報入力シート!$M$37))</f>
        <v/>
      </c>
      <c r="C374" s="554"/>
      <c r="D374" s="551"/>
      <c r="R374" s="543"/>
    </row>
    <row r="375" spans="2:18">
      <c r="B375" s="549" t="str">
        <f>IF(L375="", "", IF(基本情報入力シート!$M$37="", "",基本情報入力シート!$M$37))</f>
        <v/>
      </c>
      <c r="C375" s="554"/>
      <c r="D375" s="551"/>
      <c r="R375" s="543"/>
    </row>
    <row r="376" spans="2:18">
      <c r="B376" s="549" t="str">
        <f>IF(L376="", "", IF(基本情報入力シート!$M$37="", "",基本情報入力シート!$M$37))</f>
        <v/>
      </c>
      <c r="C376" s="554"/>
      <c r="D376" s="551"/>
      <c r="R376" s="543"/>
    </row>
    <row r="377" spans="2:18">
      <c r="B377" s="549" t="str">
        <f>IF(L377="", "", IF(基本情報入力シート!$M$37="", "",基本情報入力シート!$M$37))</f>
        <v/>
      </c>
      <c r="C377" s="554"/>
      <c r="D377" s="551"/>
      <c r="R377" s="543"/>
    </row>
    <row r="378" spans="2:18">
      <c r="B378" s="549" t="str">
        <f>IF(L378="", "", IF(基本情報入力シート!$M$37="", "",基本情報入力シート!$M$37))</f>
        <v/>
      </c>
      <c r="C378" s="554"/>
      <c r="D378" s="551"/>
      <c r="R378" s="543"/>
    </row>
    <row r="379" spans="2:18">
      <c r="B379" s="549" t="str">
        <f>IF(L379="", "", IF(基本情報入力シート!$M$37="", "",基本情報入力シート!$M$37))</f>
        <v/>
      </c>
      <c r="C379" s="554"/>
      <c r="D379" s="551"/>
      <c r="R379" s="543"/>
    </row>
    <row r="380" spans="2:18">
      <c r="B380" s="549" t="str">
        <f>IF(L380="", "", IF(基本情報入力シート!$M$37="", "",基本情報入力シート!$M$37))</f>
        <v/>
      </c>
      <c r="C380" s="554"/>
      <c r="D380" s="551"/>
      <c r="R380" s="543"/>
    </row>
    <row r="381" spans="2:18">
      <c r="B381" s="549" t="str">
        <f>IF(L381="", "", IF(基本情報入力シート!$M$37="", "",基本情報入力シート!$M$37))</f>
        <v/>
      </c>
      <c r="C381" s="554"/>
      <c r="D381" s="551"/>
      <c r="R381" s="543"/>
    </row>
    <row r="382" spans="2:18">
      <c r="B382" s="549" t="str">
        <f>IF(L382="", "", IF(基本情報入力シート!$M$37="", "",基本情報入力シート!$M$37))</f>
        <v/>
      </c>
      <c r="C382" s="554"/>
      <c r="D382" s="551"/>
      <c r="R382" s="543"/>
    </row>
    <row r="383" spans="2:18">
      <c r="B383" s="549" t="str">
        <f>IF(L383="", "", IF(基本情報入力シート!$M$37="", "",基本情報入力シート!$M$37))</f>
        <v/>
      </c>
      <c r="C383" s="554"/>
      <c r="D383" s="551"/>
      <c r="R383" s="543"/>
    </row>
    <row r="384" spans="2:18">
      <c r="B384" s="549" t="str">
        <f>IF(L384="", "", IF(基本情報入力シート!$M$37="", "",基本情報入力シート!$M$37))</f>
        <v/>
      </c>
      <c r="C384" s="554"/>
      <c r="D384" s="551"/>
      <c r="R384" s="543"/>
    </row>
    <row r="385" spans="2:18">
      <c r="B385" s="549" t="str">
        <f>IF(L385="", "", IF(基本情報入力シート!$M$37="", "",基本情報入力シート!$M$37))</f>
        <v/>
      </c>
      <c r="C385" s="554"/>
      <c r="D385" s="551"/>
      <c r="R385" s="543"/>
    </row>
    <row r="386" spans="2:18">
      <c r="B386" s="549" t="str">
        <f>IF(L386="", "", IF(基本情報入力シート!$M$37="", "",基本情報入力シート!$M$37))</f>
        <v/>
      </c>
      <c r="C386" s="554"/>
      <c r="D386" s="551"/>
      <c r="R386" s="543"/>
    </row>
    <row r="387" spans="2:18">
      <c r="B387" s="549" t="str">
        <f>IF(L387="", "", IF(基本情報入力シート!$M$37="", "",基本情報入力シート!$M$37))</f>
        <v/>
      </c>
      <c r="C387" s="554"/>
      <c r="D387" s="551"/>
      <c r="R387" s="543"/>
    </row>
    <row r="388" spans="2:18">
      <c r="B388" s="549" t="str">
        <f>IF(L388="", "", IF(基本情報入力シート!$M$37="", "",基本情報入力シート!$M$37))</f>
        <v/>
      </c>
      <c r="C388" s="554"/>
      <c r="D388" s="551"/>
      <c r="R388" s="543"/>
    </row>
    <row r="389" spans="2:18">
      <c r="B389" s="549" t="str">
        <f>IF(L389="", "", IF(基本情報入力シート!$M$37="", "",基本情報入力シート!$M$37))</f>
        <v/>
      </c>
      <c r="C389" s="554"/>
      <c r="D389" s="551"/>
      <c r="R389" s="543"/>
    </row>
    <row r="390" spans="2:18">
      <c r="B390" s="549" t="str">
        <f>IF(L390="", "", IF(基本情報入力シート!$M$37="", "",基本情報入力シート!$M$37))</f>
        <v/>
      </c>
      <c r="C390" s="554"/>
      <c r="D390" s="551"/>
      <c r="R390" s="543"/>
    </row>
    <row r="391" spans="2:18">
      <c r="B391" s="549" t="str">
        <f>IF(L391="", "", IF(基本情報入力シート!$M$37="", "",基本情報入力シート!$M$37))</f>
        <v/>
      </c>
      <c r="C391" s="554"/>
      <c r="D391" s="551"/>
      <c r="R391" s="543"/>
    </row>
    <row r="392" spans="2:18">
      <c r="B392" s="549" t="str">
        <f>IF(L392="", "", IF(基本情報入力シート!$M$37="", "",基本情報入力シート!$M$37))</f>
        <v/>
      </c>
      <c r="C392" s="554"/>
      <c r="D392" s="551"/>
      <c r="R392" s="543"/>
    </row>
    <row r="393" spans="2:18">
      <c r="B393" s="549" t="str">
        <f>IF(L393="", "", IF(基本情報入力シート!$M$37="", "",基本情報入力シート!$M$37))</f>
        <v/>
      </c>
      <c r="C393" s="554"/>
      <c r="D393" s="551"/>
      <c r="R393" s="543"/>
    </row>
    <row r="394" spans="2:18">
      <c r="B394" s="549" t="str">
        <f>IF(L394="", "", IF(基本情報入力シート!$M$37="", "",基本情報入力シート!$M$37))</f>
        <v/>
      </c>
      <c r="C394" s="554"/>
      <c r="D394" s="551"/>
      <c r="R394" s="543"/>
    </row>
    <row r="395" spans="2:18">
      <c r="B395" s="549" t="str">
        <f>IF(L395="", "", IF(基本情報入力シート!$M$37="", "",基本情報入力シート!$M$37))</f>
        <v/>
      </c>
      <c r="C395" s="554"/>
      <c r="D395" s="551"/>
      <c r="R395" s="543"/>
    </row>
    <row r="396" spans="2:18">
      <c r="B396" s="549" t="str">
        <f>IF(L396="", "", IF(基本情報入力シート!$M$37="", "",基本情報入力シート!$M$37))</f>
        <v/>
      </c>
      <c r="C396" s="554"/>
      <c r="D396" s="551"/>
      <c r="R396" s="543"/>
    </row>
    <row r="397" spans="2:18">
      <c r="B397" s="549" t="str">
        <f>IF(L397="", "", IF(基本情報入力シート!$M$37="", "",基本情報入力シート!$M$37))</f>
        <v/>
      </c>
      <c r="C397" s="554"/>
      <c r="D397" s="551"/>
      <c r="R397" s="543"/>
    </row>
    <row r="398" spans="2:18">
      <c r="B398" s="549" t="str">
        <f>IF(L398="", "", IF(基本情報入力シート!$M$37="", "",基本情報入力シート!$M$37))</f>
        <v/>
      </c>
      <c r="C398" s="554"/>
      <c r="D398" s="551"/>
      <c r="R398" s="543"/>
    </row>
    <row r="399" spans="2:18">
      <c r="B399" s="549" t="str">
        <f>IF(L399="", "", IF(基本情報入力シート!$M$37="", "",基本情報入力シート!$M$37))</f>
        <v/>
      </c>
      <c r="C399" s="554"/>
      <c r="D399" s="551"/>
      <c r="R399" s="543"/>
    </row>
    <row r="400" spans="2:18">
      <c r="B400" s="549" t="str">
        <f>IF(L400="", "", IF(基本情報入力シート!$M$37="", "",基本情報入力シート!$M$37))</f>
        <v/>
      </c>
      <c r="C400" s="554"/>
      <c r="D400" s="551"/>
      <c r="R400" s="543"/>
    </row>
    <row r="401" spans="2:18">
      <c r="B401" s="549" t="str">
        <f>IF(L401="", "", IF(基本情報入力シート!$M$37="", "",基本情報入力シート!$M$37))</f>
        <v/>
      </c>
      <c r="C401" s="554"/>
      <c r="D401" s="551"/>
      <c r="R401" s="543"/>
    </row>
    <row r="402" spans="2:18">
      <c r="B402" s="549" t="str">
        <f>IF(L402="", "", IF(基本情報入力シート!$M$37="", "",基本情報入力シート!$M$37))</f>
        <v/>
      </c>
      <c r="C402" s="554"/>
      <c r="D402" s="551"/>
      <c r="R402" s="543"/>
    </row>
    <row r="403" spans="2:18">
      <c r="B403" s="549" t="str">
        <f>IF(L403="", "", IF(基本情報入力シート!$M$37="", "",基本情報入力シート!$M$37))</f>
        <v/>
      </c>
      <c r="C403" s="554"/>
      <c r="D403" s="551"/>
      <c r="R403" s="543"/>
    </row>
    <row r="404" spans="2:18">
      <c r="B404" s="549" t="str">
        <f>IF(L404="", "", IF(基本情報入力シート!$M$37="", "",基本情報入力シート!$M$37))</f>
        <v/>
      </c>
      <c r="C404" s="554"/>
      <c r="D404" s="551"/>
      <c r="R404" s="543"/>
    </row>
    <row r="405" spans="2:18">
      <c r="B405" s="549" t="str">
        <f>IF(L405="", "", IF(基本情報入力シート!$M$37="", "",基本情報入力シート!$M$37))</f>
        <v/>
      </c>
      <c r="C405" s="554"/>
      <c r="D405" s="551"/>
      <c r="R405" s="543"/>
    </row>
    <row r="406" spans="2:18">
      <c r="B406" s="549" t="str">
        <f>IF(L406="", "", IF(基本情報入力シート!$M$37="", "",基本情報入力シート!$M$37))</f>
        <v/>
      </c>
      <c r="C406" s="554"/>
      <c r="D406" s="551"/>
      <c r="R406" s="543"/>
    </row>
    <row r="407" spans="2:18">
      <c r="B407" s="549" t="str">
        <f>IF(L407="", "", IF(基本情報入力シート!$M$37="", "",基本情報入力シート!$M$37))</f>
        <v/>
      </c>
      <c r="C407" s="554"/>
      <c r="D407" s="551"/>
      <c r="R407" s="543"/>
    </row>
    <row r="408" spans="2:18">
      <c r="B408" s="549" t="str">
        <f>IF(L408="", "", IF(基本情報入力シート!$M$37="", "",基本情報入力シート!$M$37))</f>
        <v/>
      </c>
      <c r="C408" s="554"/>
      <c r="D408" s="551"/>
      <c r="R408" s="543"/>
    </row>
    <row r="409" spans="2:18">
      <c r="B409" s="549" t="str">
        <f>IF(L409="", "", IF(基本情報入力シート!$M$37="", "",基本情報入力シート!$M$37))</f>
        <v/>
      </c>
      <c r="C409" s="554"/>
      <c r="D409" s="551"/>
      <c r="R409" s="543"/>
    </row>
    <row r="410" spans="2:18">
      <c r="B410" s="549" t="str">
        <f>IF(L410="", "", IF(基本情報入力シート!$M$37="", "",基本情報入力シート!$M$37))</f>
        <v/>
      </c>
      <c r="C410" s="554"/>
      <c r="D410" s="551"/>
      <c r="R410" s="543"/>
    </row>
    <row r="411" spans="2:18">
      <c r="B411" s="549" t="str">
        <f>IF(L411="", "", IF(基本情報入力シート!$M$37="", "",基本情報入力シート!$M$37))</f>
        <v/>
      </c>
      <c r="C411" s="554"/>
      <c r="D411" s="551"/>
      <c r="R411" s="543"/>
    </row>
    <row r="412" spans="2:18">
      <c r="B412" s="549" t="str">
        <f>IF(L412="", "", IF(基本情報入力シート!$M$37="", "",基本情報入力シート!$M$37))</f>
        <v/>
      </c>
      <c r="C412" s="554"/>
      <c r="D412" s="551"/>
      <c r="R412" s="543"/>
    </row>
    <row r="413" spans="2:18">
      <c r="B413" s="549" t="str">
        <f>IF(L413="", "", IF(基本情報入力シート!$M$37="", "",基本情報入力シート!$M$37))</f>
        <v/>
      </c>
      <c r="C413" s="554"/>
      <c r="D413" s="551"/>
      <c r="R413" s="543"/>
    </row>
    <row r="414" spans="2:18">
      <c r="B414" s="549" t="str">
        <f>IF(L414="", "", IF(基本情報入力シート!$M$37="", "",基本情報入力シート!$M$37))</f>
        <v/>
      </c>
      <c r="C414" s="554"/>
      <c r="D414" s="551"/>
      <c r="R414" s="543"/>
    </row>
    <row r="415" spans="2:18">
      <c r="B415" s="549" t="str">
        <f>IF(L415="", "", IF(基本情報入力シート!$M$37="", "",基本情報入力シート!$M$37))</f>
        <v/>
      </c>
      <c r="C415" s="554"/>
      <c r="D415" s="551"/>
      <c r="R415" s="543"/>
    </row>
    <row r="416" spans="2:18">
      <c r="B416" s="549" t="str">
        <f>IF(L416="", "", IF(基本情報入力シート!$M$37="", "",基本情報入力シート!$M$37))</f>
        <v/>
      </c>
      <c r="C416" s="554"/>
      <c r="D416" s="551"/>
      <c r="R416" s="543"/>
    </row>
    <row r="417" spans="2:18">
      <c r="B417" s="549" t="str">
        <f>IF(L417="", "", IF(基本情報入力シート!$M$37="", "",基本情報入力シート!$M$37))</f>
        <v/>
      </c>
      <c r="C417" s="554"/>
      <c r="D417" s="551"/>
      <c r="R417" s="543"/>
    </row>
    <row r="418" spans="2:18">
      <c r="B418" s="549" t="str">
        <f>IF(L418="", "", IF(基本情報入力シート!$M$37="", "",基本情報入力シート!$M$37))</f>
        <v/>
      </c>
      <c r="C418" s="554"/>
      <c r="D418" s="551"/>
      <c r="R418" s="543"/>
    </row>
    <row r="419" spans="2:18">
      <c r="B419" s="549" t="str">
        <f>IF(L419="", "", IF(基本情報入力シート!$M$37="", "",基本情報入力シート!$M$37))</f>
        <v/>
      </c>
      <c r="C419" s="554"/>
      <c r="D419" s="551"/>
      <c r="R419" s="543"/>
    </row>
    <row r="420" spans="2:18">
      <c r="B420" s="549" t="str">
        <f>IF(L420="", "", IF(基本情報入力シート!$M$37="", "",基本情報入力シート!$M$37))</f>
        <v/>
      </c>
      <c r="C420" s="554"/>
      <c r="D420" s="551"/>
      <c r="R420" s="543"/>
    </row>
    <row r="421" spans="2:18">
      <c r="B421" s="549" t="str">
        <f>IF(L421="", "", IF(基本情報入力シート!$M$37="", "",基本情報入力シート!$M$37))</f>
        <v/>
      </c>
      <c r="C421" s="554"/>
      <c r="D421" s="551"/>
      <c r="R421" s="543"/>
    </row>
    <row r="422" spans="2:18">
      <c r="B422" s="549" t="str">
        <f>IF(L422="", "", IF(基本情報入力シート!$M$37="", "",基本情報入力シート!$M$37))</f>
        <v/>
      </c>
      <c r="C422" s="554"/>
      <c r="D422" s="551"/>
      <c r="R422" s="543"/>
    </row>
    <row r="423" spans="2:18">
      <c r="B423" s="549" t="str">
        <f>IF(L423="", "", IF(基本情報入力シート!$M$37="", "",基本情報入力シート!$M$37))</f>
        <v/>
      </c>
      <c r="C423" s="554"/>
      <c r="D423" s="551"/>
      <c r="R423" s="543"/>
    </row>
    <row r="424" spans="2:18">
      <c r="B424" s="549" t="str">
        <f>IF(L424="", "", IF(基本情報入力シート!$M$37="", "",基本情報入力シート!$M$37))</f>
        <v/>
      </c>
      <c r="C424" s="554"/>
      <c r="D424" s="551"/>
      <c r="R424" s="543"/>
    </row>
    <row r="425" spans="2:18">
      <c r="B425" s="549" t="str">
        <f>IF(L425="", "", IF(基本情報入力シート!$M$37="", "",基本情報入力シート!$M$37))</f>
        <v/>
      </c>
      <c r="C425" s="554"/>
      <c r="D425" s="551"/>
      <c r="R425" s="543"/>
    </row>
    <row r="426" spans="2:18">
      <c r="B426" s="549" t="str">
        <f>IF(L426="", "", IF(基本情報入力シート!$M$37="", "",基本情報入力シート!$M$37))</f>
        <v/>
      </c>
      <c r="C426" s="554"/>
      <c r="D426" s="551"/>
      <c r="R426" s="543"/>
    </row>
    <row r="427" spans="2:18">
      <c r="B427" s="549" t="str">
        <f>IF(L427="", "", IF(基本情報入力シート!$M$37="", "",基本情報入力シート!$M$37))</f>
        <v/>
      </c>
      <c r="C427" s="554"/>
      <c r="D427" s="551"/>
      <c r="R427" s="543"/>
    </row>
    <row r="428" spans="2:18">
      <c r="B428" s="549" t="str">
        <f>IF(L428="", "", IF(基本情報入力シート!$M$37="", "",基本情報入力シート!$M$37))</f>
        <v/>
      </c>
      <c r="C428" s="554"/>
      <c r="D428" s="551"/>
      <c r="R428" s="543"/>
    </row>
    <row r="429" spans="2:18">
      <c r="B429" s="549" t="str">
        <f>IF(L429="", "", IF(基本情報入力シート!$M$37="", "",基本情報入力シート!$M$37))</f>
        <v/>
      </c>
      <c r="C429" s="554"/>
      <c r="D429" s="551"/>
      <c r="R429" s="543"/>
    </row>
    <row r="430" spans="2:18">
      <c r="B430" s="549" t="str">
        <f>IF(L430="", "", IF(基本情報入力シート!$M$37="", "",基本情報入力シート!$M$37))</f>
        <v/>
      </c>
      <c r="C430" s="554"/>
      <c r="D430" s="551"/>
      <c r="R430" s="543"/>
    </row>
    <row r="431" spans="2:18">
      <c r="B431" s="549" t="str">
        <f>IF(L431="", "", IF(基本情報入力シート!$M$37="", "",基本情報入力シート!$M$37))</f>
        <v/>
      </c>
      <c r="C431" s="554"/>
      <c r="D431" s="551"/>
      <c r="R431" s="543"/>
    </row>
    <row r="432" spans="2:18">
      <c r="B432" s="549" t="str">
        <f>IF(L432="", "", IF(基本情報入力シート!$M$37="", "",基本情報入力シート!$M$37))</f>
        <v/>
      </c>
      <c r="C432" s="554"/>
      <c r="D432" s="551"/>
      <c r="R432" s="543"/>
    </row>
    <row r="433" spans="2:18">
      <c r="B433" s="549" t="str">
        <f>IF(L433="", "", IF(基本情報入力シート!$M$37="", "",基本情報入力シート!$M$37))</f>
        <v/>
      </c>
      <c r="C433" s="554"/>
      <c r="D433" s="551"/>
      <c r="R433" s="543"/>
    </row>
    <row r="434" spans="2:18">
      <c r="B434" s="549" t="str">
        <f>IF(L434="", "", IF(基本情報入力シート!$M$37="", "",基本情報入力シート!$M$37))</f>
        <v/>
      </c>
      <c r="C434" s="554"/>
      <c r="D434" s="551"/>
      <c r="R434" s="543"/>
    </row>
    <row r="435" spans="2:18">
      <c r="B435" s="549" t="str">
        <f>IF(L435="", "", IF(基本情報入力シート!$M$37="", "",基本情報入力シート!$M$37))</f>
        <v/>
      </c>
      <c r="C435" s="554"/>
      <c r="D435" s="551"/>
      <c r="R435" s="543"/>
    </row>
    <row r="436" spans="2:18">
      <c r="B436" s="549" t="str">
        <f>IF(L436="", "", IF(基本情報入力シート!$M$37="", "",基本情報入力シート!$M$37))</f>
        <v/>
      </c>
      <c r="C436" s="554"/>
      <c r="D436" s="551"/>
      <c r="R436" s="543"/>
    </row>
    <row r="437" spans="2:18">
      <c r="B437" s="549" t="str">
        <f>IF(L437="", "", IF(基本情報入力シート!$M$37="", "",基本情報入力シート!$M$37))</f>
        <v/>
      </c>
      <c r="C437" s="554"/>
      <c r="D437" s="551"/>
      <c r="R437" s="543"/>
    </row>
    <row r="438" spans="2:18">
      <c r="B438" s="549" t="str">
        <f>IF(L438="", "", IF(基本情報入力シート!$M$37="", "",基本情報入力シート!$M$37))</f>
        <v/>
      </c>
      <c r="C438" s="554"/>
      <c r="D438" s="551"/>
      <c r="R438" s="543"/>
    </row>
    <row r="439" spans="2:18">
      <c r="B439" s="549" t="str">
        <f>IF(L439="", "", IF(基本情報入力シート!$M$37="", "",基本情報入力シート!$M$37))</f>
        <v/>
      </c>
      <c r="C439" s="554"/>
      <c r="D439" s="551"/>
      <c r="R439" s="543"/>
    </row>
    <row r="440" spans="2:18">
      <c r="B440" s="549" t="str">
        <f>IF(L440="", "", IF(基本情報入力シート!$M$37="", "",基本情報入力シート!$M$37))</f>
        <v/>
      </c>
      <c r="C440" s="554"/>
      <c r="D440" s="551"/>
      <c r="R440" s="543"/>
    </row>
    <row r="441" spans="2:18">
      <c r="B441" s="549" t="str">
        <f>IF(L441="", "", IF(基本情報入力シート!$M$37="", "",基本情報入力シート!$M$37))</f>
        <v/>
      </c>
      <c r="C441" s="554"/>
      <c r="D441" s="551"/>
      <c r="R441" s="543"/>
    </row>
    <row r="442" spans="2:18">
      <c r="B442" s="549" t="str">
        <f>IF(L442="", "", IF(基本情報入力シート!$M$37="", "",基本情報入力シート!$M$37))</f>
        <v/>
      </c>
      <c r="C442" s="554"/>
      <c r="D442" s="551"/>
      <c r="R442" s="543"/>
    </row>
    <row r="443" spans="2:18">
      <c r="B443" s="549" t="str">
        <f>IF(L443="", "", IF(基本情報入力シート!$M$37="", "",基本情報入力シート!$M$37))</f>
        <v/>
      </c>
      <c r="C443" s="554"/>
      <c r="D443" s="551"/>
      <c r="R443" s="543"/>
    </row>
    <row r="444" spans="2:18">
      <c r="B444" s="549" t="str">
        <f>IF(L444="", "", IF(基本情報入力シート!$M$37="", "",基本情報入力シート!$M$37))</f>
        <v/>
      </c>
      <c r="C444" s="554"/>
      <c r="D444" s="551"/>
      <c r="R444" s="543"/>
    </row>
    <row r="445" spans="2:18">
      <c r="B445" s="549" t="str">
        <f>IF(L445="", "", IF(基本情報入力シート!$M$37="", "",基本情報入力シート!$M$37))</f>
        <v/>
      </c>
      <c r="C445" s="554"/>
      <c r="D445" s="551"/>
      <c r="R445" s="543"/>
    </row>
    <row r="446" spans="2:18">
      <c r="B446" s="549" t="str">
        <f>IF(L446="", "", IF(基本情報入力シート!$M$37="", "",基本情報入力シート!$M$37))</f>
        <v/>
      </c>
      <c r="C446" s="554"/>
      <c r="D446" s="551"/>
      <c r="R446" s="543"/>
    </row>
    <row r="447" spans="2:18">
      <c r="B447" s="549" t="str">
        <f>IF(L447="", "", IF(基本情報入力シート!$M$37="", "",基本情報入力シート!$M$37))</f>
        <v/>
      </c>
      <c r="C447" s="554"/>
      <c r="D447" s="551"/>
      <c r="R447" s="543"/>
    </row>
    <row r="448" spans="2:18">
      <c r="B448" s="549" t="str">
        <f>IF(L448="", "", IF(基本情報入力シート!$M$37="", "",基本情報入力シート!$M$37))</f>
        <v/>
      </c>
      <c r="C448" s="554"/>
      <c r="D448" s="551"/>
      <c r="R448" s="543"/>
    </row>
    <row r="449" spans="2:18">
      <c r="B449" s="549" t="str">
        <f>IF(L449="", "", IF(基本情報入力シート!$M$37="", "",基本情報入力シート!$M$37))</f>
        <v/>
      </c>
      <c r="C449" s="554"/>
      <c r="D449" s="551"/>
      <c r="R449" s="543"/>
    </row>
    <row r="450" spans="2:18">
      <c r="B450" s="549" t="str">
        <f>IF(L450="", "", IF(基本情報入力シート!$M$37="", "",基本情報入力シート!$M$37))</f>
        <v/>
      </c>
      <c r="C450" s="554"/>
      <c r="D450" s="551"/>
      <c r="R450" s="543"/>
    </row>
    <row r="451" spans="2:18">
      <c r="B451" s="549" t="str">
        <f>IF(L451="", "", IF(基本情報入力シート!$M$37="", "",基本情報入力シート!$M$37))</f>
        <v/>
      </c>
      <c r="C451" s="554"/>
      <c r="D451" s="551"/>
      <c r="R451" s="543"/>
    </row>
    <row r="452" spans="2:18">
      <c r="B452" s="549" t="str">
        <f>IF(L452="", "", IF(基本情報入力シート!$M$37="", "",基本情報入力シート!$M$37))</f>
        <v/>
      </c>
      <c r="C452" s="554"/>
      <c r="D452" s="551"/>
      <c r="R452" s="543"/>
    </row>
    <row r="453" spans="2:18">
      <c r="B453" s="549" t="str">
        <f>IF(L453="", "", IF(基本情報入力シート!$M$37="", "",基本情報入力シート!$M$37))</f>
        <v/>
      </c>
      <c r="C453" s="554"/>
      <c r="D453" s="551"/>
      <c r="R453" s="543"/>
    </row>
    <row r="454" spans="2:18">
      <c r="B454" s="549" t="str">
        <f>IF(L454="", "", IF(基本情報入力シート!$M$37="", "",基本情報入力シート!$M$37))</f>
        <v/>
      </c>
      <c r="C454" s="554"/>
      <c r="D454" s="551"/>
      <c r="R454" s="543"/>
    </row>
    <row r="455" spans="2:18">
      <c r="B455" s="549" t="str">
        <f>IF(L455="", "", IF(基本情報入力シート!$M$37="", "",基本情報入力シート!$M$37))</f>
        <v/>
      </c>
      <c r="C455" s="554"/>
      <c r="D455" s="551"/>
      <c r="R455" s="543"/>
    </row>
    <row r="456" spans="2:18">
      <c r="B456" s="549" t="str">
        <f>IF(L456="", "", IF(基本情報入力シート!$M$37="", "",基本情報入力シート!$M$37))</f>
        <v/>
      </c>
      <c r="C456" s="554"/>
      <c r="D456" s="551"/>
      <c r="R456" s="543"/>
    </row>
    <row r="457" spans="2:18">
      <c r="B457" s="549" t="str">
        <f>IF(L457="", "", IF(基本情報入力シート!$M$37="", "",基本情報入力シート!$M$37))</f>
        <v/>
      </c>
      <c r="C457" s="554"/>
      <c r="D457" s="551"/>
      <c r="R457" s="543"/>
    </row>
    <row r="458" spans="2:18">
      <c r="B458" s="549" t="str">
        <f>IF(L458="", "", IF(基本情報入力シート!$M$37="", "",基本情報入力シート!$M$37))</f>
        <v/>
      </c>
      <c r="C458" s="554"/>
      <c r="D458" s="551"/>
      <c r="R458" s="543"/>
    </row>
    <row r="459" spans="2:18">
      <c r="B459" s="549" t="str">
        <f>IF(L459="", "", IF(基本情報入力シート!$M$37="", "",基本情報入力シート!$M$37))</f>
        <v/>
      </c>
      <c r="C459" s="554"/>
      <c r="D459" s="551"/>
      <c r="R459" s="543"/>
    </row>
    <row r="460" spans="2:18">
      <c r="B460" s="549" t="str">
        <f>IF(L460="", "", IF(基本情報入力シート!$M$37="", "",基本情報入力シート!$M$37))</f>
        <v/>
      </c>
      <c r="C460" s="554"/>
      <c r="D460" s="551"/>
      <c r="R460" s="543"/>
    </row>
    <row r="461" spans="2:18">
      <c r="B461" s="549" t="str">
        <f>IF(L461="", "", IF(基本情報入力シート!$M$37="", "",基本情報入力シート!$M$37))</f>
        <v/>
      </c>
      <c r="C461" s="554"/>
      <c r="D461" s="551"/>
      <c r="R461" s="543"/>
    </row>
    <row r="462" spans="2:18">
      <c r="B462" s="549" t="str">
        <f>IF(L462="", "", IF(基本情報入力シート!$M$37="", "",基本情報入力シート!$M$37))</f>
        <v/>
      </c>
      <c r="C462" s="554"/>
      <c r="D462" s="551"/>
      <c r="R462" s="543"/>
    </row>
    <row r="463" spans="2:18">
      <c r="B463" s="549" t="str">
        <f>IF(L463="", "", IF(基本情報入力シート!$M$37="", "",基本情報入力シート!$M$37))</f>
        <v/>
      </c>
      <c r="C463" s="554"/>
      <c r="D463" s="551"/>
      <c r="R463" s="543"/>
    </row>
    <row r="464" spans="2:18">
      <c r="B464" s="549" t="str">
        <f>IF(L464="", "", IF(基本情報入力シート!$M$37="", "",基本情報入力シート!$M$37))</f>
        <v/>
      </c>
      <c r="C464" s="554"/>
      <c r="D464" s="551"/>
      <c r="R464" s="543"/>
    </row>
    <row r="465" spans="2:18">
      <c r="B465" s="549" t="str">
        <f>IF(L465="", "", IF(基本情報入力シート!$M$37="", "",基本情報入力シート!$M$37))</f>
        <v/>
      </c>
      <c r="C465" s="554"/>
      <c r="D465" s="551"/>
      <c r="R465" s="543"/>
    </row>
    <row r="466" spans="2:18">
      <c r="B466" s="549" t="str">
        <f>IF(L466="", "", IF(基本情報入力シート!$M$37="", "",基本情報入力シート!$M$37))</f>
        <v/>
      </c>
      <c r="C466" s="554"/>
      <c r="D466" s="551"/>
      <c r="R466" s="543"/>
    </row>
    <row r="467" spans="2:18">
      <c r="B467" s="549" t="str">
        <f>IF(L467="", "", IF(基本情報入力シート!$M$37="", "",基本情報入力シート!$M$37))</f>
        <v/>
      </c>
      <c r="C467" s="554"/>
      <c r="D467" s="551"/>
      <c r="R467" s="543"/>
    </row>
    <row r="468" spans="2:18">
      <c r="B468" s="549" t="str">
        <f>IF(L468="", "", IF(基本情報入力シート!$M$37="", "",基本情報入力シート!$M$37))</f>
        <v/>
      </c>
      <c r="C468" s="554"/>
      <c r="D468" s="551"/>
      <c r="R468" s="543"/>
    </row>
    <row r="469" spans="2:18">
      <c r="B469" s="549" t="str">
        <f>IF(L469="", "", IF(基本情報入力シート!$M$37="", "",基本情報入力シート!$M$37))</f>
        <v/>
      </c>
      <c r="C469" s="554"/>
      <c r="D469" s="551"/>
      <c r="R469" s="543"/>
    </row>
    <row r="470" spans="2:18">
      <c r="B470" s="549" t="str">
        <f>IF(L470="", "", IF(基本情報入力シート!$M$37="", "",基本情報入力シート!$M$37))</f>
        <v/>
      </c>
      <c r="C470" s="554"/>
      <c r="D470" s="551"/>
      <c r="R470" s="543"/>
    </row>
    <row r="471" spans="2:18">
      <c r="B471" s="549" t="str">
        <f>IF(L471="", "", IF(基本情報入力シート!$M$37="", "",基本情報入力シート!$M$37))</f>
        <v/>
      </c>
      <c r="C471" s="554"/>
      <c r="D471" s="551"/>
      <c r="R471" s="543"/>
    </row>
    <row r="472" spans="2:18">
      <c r="B472" s="549" t="str">
        <f>IF(L472="", "", IF(基本情報入力シート!$M$37="", "",基本情報入力シート!$M$37))</f>
        <v/>
      </c>
      <c r="C472" s="554"/>
      <c r="D472" s="551"/>
      <c r="R472" s="543"/>
    </row>
    <row r="473" spans="2:18">
      <c r="B473" s="549" t="str">
        <f>IF(L473="", "", IF(基本情報入力シート!$M$37="", "",基本情報入力シート!$M$37))</f>
        <v/>
      </c>
      <c r="C473" s="554"/>
      <c r="D473" s="551"/>
      <c r="R473" s="543"/>
    </row>
    <row r="474" spans="2:18">
      <c r="B474" s="549" t="str">
        <f>IF(L474="", "", IF(基本情報入力シート!$M$37="", "",基本情報入力シート!$M$37))</f>
        <v/>
      </c>
      <c r="C474" s="554"/>
      <c r="D474" s="551"/>
      <c r="R474" s="543"/>
    </row>
    <row r="475" spans="2:18">
      <c r="B475" s="549" t="str">
        <f>IF(L475="", "", IF(基本情報入力シート!$M$37="", "",基本情報入力シート!$M$37))</f>
        <v/>
      </c>
      <c r="C475" s="554"/>
      <c r="D475" s="551"/>
      <c r="R475" s="543"/>
    </row>
    <row r="476" spans="2:18">
      <c r="B476" s="549" t="str">
        <f>IF(L476="", "", IF(基本情報入力シート!$M$37="", "",基本情報入力シート!$M$37))</f>
        <v/>
      </c>
      <c r="C476" s="554"/>
      <c r="D476" s="551"/>
      <c r="R476" s="543"/>
    </row>
    <row r="477" spans="2:18">
      <c r="B477" s="549" t="str">
        <f>IF(L477="", "", IF(基本情報入力シート!$M$37="", "",基本情報入力シート!$M$37))</f>
        <v/>
      </c>
      <c r="C477" s="554"/>
      <c r="D477" s="551"/>
      <c r="R477" s="543"/>
    </row>
    <row r="478" spans="2:18">
      <c r="B478" s="549" t="str">
        <f>IF(L478="", "", IF(基本情報入力シート!$M$37="", "",基本情報入力シート!$M$37))</f>
        <v/>
      </c>
      <c r="C478" s="554"/>
      <c r="D478" s="551"/>
      <c r="R478" s="543"/>
    </row>
    <row r="479" spans="2:18">
      <c r="B479" s="549" t="str">
        <f>IF(L479="", "", IF(基本情報入力シート!$M$37="", "",基本情報入力シート!$M$37))</f>
        <v/>
      </c>
      <c r="C479" s="554"/>
      <c r="D479" s="551"/>
      <c r="R479" s="543"/>
    </row>
    <row r="480" spans="2:18">
      <c r="B480" s="549" t="str">
        <f>IF(L480="", "", IF(基本情報入力シート!$M$37="", "",基本情報入力シート!$M$37))</f>
        <v/>
      </c>
      <c r="C480" s="554"/>
      <c r="D480" s="551"/>
      <c r="R480" s="543"/>
    </row>
    <row r="481" spans="2:18">
      <c r="B481" s="549" t="str">
        <f>IF(L481="", "", IF(基本情報入力シート!$M$37="", "",基本情報入力シート!$M$37))</f>
        <v/>
      </c>
      <c r="C481" s="554"/>
      <c r="D481" s="551"/>
      <c r="R481" s="543"/>
    </row>
    <row r="482" spans="2:18">
      <c r="B482" s="549" t="str">
        <f>IF(L482="", "", IF(基本情報入力シート!$M$37="", "",基本情報入力シート!$M$37))</f>
        <v/>
      </c>
      <c r="C482" s="554"/>
      <c r="D482" s="551"/>
      <c r="R482" s="543"/>
    </row>
    <row r="483" spans="2:18">
      <c r="B483" s="549" t="str">
        <f>IF(L483="", "", IF(基本情報入力シート!$M$37="", "",基本情報入力シート!$M$37))</f>
        <v/>
      </c>
      <c r="C483" s="554"/>
      <c r="D483" s="551"/>
      <c r="R483" s="543"/>
    </row>
    <row r="484" spans="2:18">
      <c r="B484" s="549" t="str">
        <f>IF(L484="", "", IF(基本情報入力シート!$M$37="", "",基本情報入力シート!$M$37))</f>
        <v/>
      </c>
      <c r="C484" s="554"/>
      <c r="D484" s="551"/>
      <c r="R484" s="543"/>
    </row>
    <row r="485" spans="2:18">
      <c r="B485" s="549" t="str">
        <f>IF(L485="", "", IF(基本情報入力シート!$M$37="", "",基本情報入力シート!$M$37))</f>
        <v/>
      </c>
      <c r="C485" s="554"/>
      <c r="D485" s="551"/>
      <c r="R485" s="543"/>
    </row>
    <row r="486" spans="2:18">
      <c r="B486" s="549" t="str">
        <f>IF(L486="", "", IF(基本情報入力シート!$M$37="", "",基本情報入力シート!$M$37))</f>
        <v/>
      </c>
      <c r="C486" s="554"/>
      <c r="D486" s="551"/>
      <c r="R486" s="543"/>
    </row>
    <row r="487" spans="2:18">
      <c r="B487" s="549" t="str">
        <f>IF(L487="", "", IF(基本情報入力シート!$M$37="", "",基本情報入力シート!$M$37))</f>
        <v/>
      </c>
      <c r="C487" s="554"/>
      <c r="D487" s="551"/>
      <c r="R487" s="543"/>
    </row>
    <row r="488" spans="2:18">
      <c r="B488" s="549" t="str">
        <f>IF(L488="", "", IF(基本情報入力シート!$M$37="", "",基本情報入力シート!$M$37))</f>
        <v/>
      </c>
      <c r="C488" s="554"/>
      <c r="D488" s="551"/>
      <c r="R488" s="543"/>
    </row>
    <row r="489" spans="2:18">
      <c r="B489" s="549" t="str">
        <f>IF(L489="", "", IF(基本情報入力シート!$M$37="", "",基本情報入力シート!$M$37))</f>
        <v/>
      </c>
      <c r="C489" s="554"/>
      <c r="D489" s="551"/>
      <c r="R489" s="543"/>
    </row>
    <row r="490" spans="2:18">
      <c r="B490" s="549" t="str">
        <f>IF(L490="", "", IF(基本情報入力シート!$M$37="", "",基本情報入力シート!$M$37))</f>
        <v/>
      </c>
      <c r="C490" s="554"/>
      <c r="D490" s="551"/>
      <c r="R490" s="543"/>
    </row>
    <row r="491" spans="2:18">
      <c r="B491" s="549" t="str">
        <f>IF(L491="", "", IF(基本情報入力シート!$M$37="", "",基本情報入力シート!$M$37))</f>
        <v/>
      </c>
      <c r="C491" s="554"/>
      <c r="D491" s="551"/>
      <c r="R491" s="543"/>
    </row>
    <row r="492" spans="2:18">
      <c r="B492" s="549" t="str">
        <f>IF(L492="", "", IF(基本情報入力シート!$M$37="", "",基本情報入力シート!$M$37))</f>
        <v/>
      </c>
      <c r="C492" s="554"/>
      <c r="D492" s="551"/>
      <c r="R492" s="543"/>
    </row>
    <row r="493" spans="2:18">
      <c r="B493" s="549" t="str">
        <f>IF(L493="", "", IF(基本情報入力シート!$M$37="", "",基本情報入力シート!$M$37))</f>
        <v/>
      </c>
      <c r="C493" s="554"/>
      <c r="D493" s="551"/>
      <c r="R493" s="543"/>
    </row>
    <row r="494" spans="2:18">
      <c r="B494" s="549" t="str">
        <f>IF(L494="", "", IF(基本情報入力シート!$M$37="", "",基本情報入力シート!$M$37))</f>
        <v/>
      </c>
      <c r="C494" s="554"/>
      <c r="D494" s="551"/>
      <c r="R494" s="543"/>
    </row>
    <row r="495" spans="2:18">
      <c r="B495" s="549" t="str">
        <f>IF(L495="", "", IF(基本情報入力シート!$M$37="", "",基本情報入力シート!$M$37))</f>
        <v/>
      </c>
      <c r="C495" s="554"/>
      <c r="D495" s="551"/>
      <c r="R495" s="543"/>
    </row>
    <row r="496" spans="2:18">
      <c r="B496" s="549" t="str">
        <f>IF(L496="", "", IF(基本情報入力シート!$M$37="", "",基本情報入力シート!$M$37))</f>
        <v/>
      </c>
      <c r="C496" s="554"/>
      <c r="D496" s="551"/>
      <c r="R496" s="543"/>
    </row>
    <row r="497" spans="2:26">
      <c r="B497" s="549" t="str">
        <f>IF(L497="", "", IF(基本情報入力シート!$M$37="", "",基本情報入力シート!$M$37))</f>
        <v/>
      </c>
      <c r="C497" s="554"/>
      <c r="D497" s="551"/>
      <c r="R497" s="543"/>
    </row>
    <row r="498" spans="2:26">
      <c r="B498" s="549" t="str">
        <f>IF(L498="", "", IF(基本情報入力シート!$M$37="", "",基本情報入力シート!$M$37))</f>
        <v/>
      </c>
      <c r="C498" s="554"/>
      <c r="D498" s="551"/>
      <c r="R498" s="543"/>
    </row>
    <row r="499" spans="2:26">
      <c r="B499" s="549" t="str">
        <f>IF(L499="", "", IF(基本情報入力シート!$M$37="", "",基本情報入力シート!$M$37))</f>
        <v/>
      </c>
      <c r="C499" s="554"/>
      <c r="D499" s="551"/>
      <c r="R499" s="543"/>
    </row>
    <row r="500" spans="2:26">
      <c r="B500" s="549" t="str">
        <f>IF(L500="", "", IF(基本情報入力シート!$M$37="", "",基本情報入力シート!$M$37))</f>
        <v/>
      </c>
      <c r="C500" s="554"/>
      <c r="D500" s="551"/>
      <c r="R500" s="543"/>
    </row>
    <row r="501" spans="2:26">
      <c r="B501" t="str">
        <f>IF(I501="", "", IF([9]基本情報入力シート!$M$36="", "", [9]基本情報入力シート!$M$36))</f>
        <v/>
      </c>
      <c r="C501" s="555"/>
      <c r="R501" s="543"/>
      <c r="Z501" s="552"/>
    </row>
    <row r="502" spans="2:26">
      <c r="B502" t="str">
        <f>IF(I502="", "", IF([9]基本情報入力シート!$M$36="", "", [9]基本情報入力シート!$M$36))</f>
        <v/>
      </c>
      <c r="C502" s="555"/>
      <c r="R502" s="543"/>
      <c r="Z502" s="552"/>
    </row>
    <row r="503" spans="2:26">
      <c r="B503" t="str">
        <f>IF(I503="", "", IF([9]基本情報入力シート!$M$36="", "", [9]基本情報入力シート!$M$36))</f>
        <v/>
      </c>
      <c r="C503" s="555"/>
      <c r="R503" s="543"/>
      <c r="Z503" s="552"/>
    </row>
    <row r="504" spans="2:26">
      <c r="B504" t="str">
        <f>IF(I504="", "", IF([9]基本情報入力シート!$M$36="", "", [9]基本情報入力シート!$M$36))</f>
        <v/>
      </c>
      <c r="C504" s="555"/>
      <c r="R504" s="543"/>
      <c r="Z504" s="552"/>
    </row>
    <row r="505" spans="2:26">
      <c r="B505" t="str">
        <f>IF(I505="", "", IF([9]基本情報入力シート!$M$36="", "", [9]基本情報入力シート!$M$36))</f>
        <v/>
      </c>
      <c r="C505" s="555"/>
      <c r="R505" s="543"/>
      <c r="Z505" s="552"/>
    </row>
    <row r="506" spans="2:26">
      <c r="B506" t="str">
        <f>IF(I506="", "", IF([9]基本情報入力シート!$M$36="", "", [9]基本情報入力シート!$M$36))</f>
        <v/>
      </c>
      <c r="C506" s="555"/>
      <c r="R506" s="543"/>
      <c r="Z506" s="552"/>
    </row>
    <row r="507" spans="2:26">
      <c r="B507" t="str">
        <f>IF(I507="", "", IF([9]基本情報入力シート!$M$36="", "", [9]基本情報入力シート!$M$36))</f>
        <v/>
      </c>
      <c r="C507" s="555"/>
    </row>
    <row r="508" spans="2:26">
      <c r="B508" t="str">
        <f>IF(I508="", "", IF([9]基本情報入力シート!$M$36="", "", [9]基本情報入力シート!$M$36))</f>
        <v/>
      </c>
      <c r="C508" s="555"/>
    </row>
    <row r="509" spans="2:26">
      <c r="B509" t="str">
        <f>IF(I509="", "", IF([9]基本情報入力シート!$M$36="", "", [9]基本情報入力シート!$M$36))</f>
        <v/>
      </c>
      <c r="C509" s="555"/>
    </row>
    <row r="510" spans="2:26">
      <c r="B510" t="str">
        <f>IF(I510="", "", IF([9]基本情報入力シート!$M$36="", "", [9]基本情報入力シート!$M$36))</f>
        <v/>
      </c>
      <c r="C510" s="555"/>
    </row>
    <row r="511" spans="2:26">
      <c r="B511" t="str">
        <f>IF(I511="", "", IF([9]基本情報入力シート!$M$36="", "", [9]基本情報入力シート!$M$36))</f>
        <v/>
      </c>
      <c r="C511" s="555"/>
    </row>
  </sheetData>
  <sheetProtection algorithmName="SHA-512" hashValue="/1PNyVesB0S7hg1hHwLYZojxK6RiTOFXEEJDPCtOga6LL/eks32/SqBKGKfxkFy+b2mQMizCbdlixBenit+Gpg==" saltValue="4KBGkpqXj40QSBnYY3/9rg==" spinCount="100000" sheet="1" objects="1" scenarios="1"/>
  <mergeCells count="14">
    <mergeCell ref="P3:P6"/>
    <mergeCell ref="Q3:AE4"/>
    <mergeCell ref="M4:M6"/>
    <mergeCell ref="N4:N6"/>
    <mergeCell ref="Q5:V5"/>
    <mergeCell ref="X5:X6"/>
    <mergeCell ref="Y5:AD5"/>
    <mergeCell ref="AE5:AE6"/>
    <mergeCell ref="O3:O6"/>
    <mergeCell ref="B3:B6"/>
    <mergeCell ref="C3:C6"/>
    <mergeCell ref="D3:K6"/>
    <mergeCell ref="L3:L6"/>
    <mergeCell ref="M3:N3"/>
  </mergeCells>
  <phoneticPr fontId="6"/>
  <conditionalFormatting sqref="L3:M3 L4:O4 O3:Q3 B3:D3 Q5 T6:W6 W5:Y5 Y6:AD6 AE5">
    <cfRule type="expression" dxfId="0" priority="1">
      <formula>#REF!="補助金様式を都道府県に提出"</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296" t="s">
        <v>321</v>
      </c>
      <c r="B2" s="1313" t="s">
        <v>322</v>
      </c>
      <c r="C2" s="1314"/>
      <c r="D2" s="1314"/>
      <c r="E2" s="1315"/>
      <c r="F2" s="1299" t="s">
        <v>323</v>
      </c>
      <c r="G2" s="1300"/>
      <c r="H2" s="1301"/>
      <c r="I2" s="1296" t="s">
        <v>324</v>
      </c>
      <c r="J2" s="1302"/>
      <c r="K2" s="1304" t="s">
        <v>325</v>
      </c>
      <c r="L2" s="1305"/>
      <c r="M2" s="1305"/>
      <c r="N2" s="1305"/>
      <c r="O2" s="1305"/>
      <c r="P2" s="1305"/>
      <c r="Q2" s="1305"/>
      <c r="R2" s="1305"/>
      <c r="S2" s="1305"/>
      <c r="T2" s="1305"/>
      <c r="U2" s="1305"/>
      <c r="V2" s="1305"/>
      <c r="W2" s="1305"/>
      <c r="X2" s="1305"/>
      <c r="Y2" s="1305"/>
      <c r="Z2" s="1305"/>
      <c r="AA2" s="1305"/>
      <c r="AB2" s="1306"/>
      <c r="AC2" s="8"/>
      <c r="AD2" s="1293" t="s">
        <v>321</v>
      </c>
      <c r="AE2" s="1287" t="s">
        <v>326</v>
      </c>
      <c r="AF2" s="1288"/>
      <c r="AG2" s="1288"/>
      <c r="AH2" s="1289"/>
      <c r="AI2" s="8"/>
      <c r="AJ2" s="73" t="s">
        <v>327</v>
      </c>
      <c r="AK2" s="8"/>
      <c r="AL2" s="64" t="s">
        <v>328</v>
      </c>
    </row>
    <row r="3" spans="1:38" ht="35.25" customHeight="1" thickBot="1">
      <c r="A3" s="1297"/>
      <c r="B3" s="1307" t="s">
        <v>329</v>
      </c>
      <c r="C3" s="1308"/>
      <c r="D3" s="1308"/>
      <c r="E3" s="1309"/>
      <c r="F3" s="1307" t="s">
        <v>330</v>
      </c>
      <c r="G3" s="1308"/>
      <c r="H3" s="1309"/>
      <c r="I3" s="1298"/>
      <c r="J3" s="1303"/>
      <c r="K3" s="1310" t="s">
        <v>331</v>
      </c>
      <c r="L3" s="1311"/>
      <c r="M3" s="1311"/>
      <c r="N3" s="1311"/>
      <c r="O3" s="1311"/>
      <c r="P3" s="1311"/>
      <c r="Q3" s="1311"/>
      <c r="R3" s="1311"/>
      <c r="S3" s="1311"/>
      <c r="T3" s="1311"/>
      <c r="U3" s="1311"/>
      <c r="V3" s="1311"/>
      <c r="W3" s="1311"/>
      <c r="X3" s="1311"/>
      <c r="Y3" s="1311"/>
      <c r="Z3" s="1311"/>
      <c r="AA3" s="1311"/>
      <c r="AB3" s="1312"/>
      <c r="AC3" s="8"/>
      <c r="AD3" s="1294"/>
      <c r="AE3" s="1290"/>
      <c r="AF3" s="1291"/>
      <c r="AG3" s="1291"/>
      <c r="AH3" s="1292"/>
      <c r="AI3" s="8"/>
      <c r="AJ3" s="74"/>
      <c r="AK3" s="8"/>
      <c r="AL3" s="66" t="s">
        <v>332</v>
      </c>
    </row>
    <row r="4" spans="1:38" ht="23.25" customHeight="1" thickBot="1">
      <c r="A4" s="129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29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316" t="s">
        <v>2155</v>
      </c>
      <c r="AC2" s="131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317" t="s">
        <v>2156</v>
      </c>
      <c r="BC2" s="131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50840F7C-73F3-40F9-A3CA-3C2C33652743}">
  <ds:schemaRefs>
    <ds:schemaRef ds:uri="http://purl.org/dc/terms/"/>
    <ds:schemaRef ds:uri="http://purl.org/dc/dcmitype/"/>
    <ds:schemaRef ds:uri="http://schemas.microsoft.com/office/2006/documentManagement/types"/>
    <ds:schemaRef ds:uri="263dbbe5-076b-4606-a03b-9598f5f2f35a"/>
    <ds:schemaRef ds:uri="http://purl.org/dc/elements/1.1/"/>
    <ds:schemaRef ds:uri="e60fd174-b192-4fdb-8980-a9c623028ceb"/>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基本情報入力シート</vt:lpstr>
      <vt:lpstr>別紙様式3-1</vt:lpstr>
      <vt:lpstr>別紙様式3-2（４・５月）</vt:lpstr>
      <vt:lpstr>別紙様式3-3（６月以降分）</vt:lpstr>
      <vt:lpstr>【加算総括集計用】長野県</vt:lpstr>
      <vt:lpstr>【加算個表4.5月分集計用】長野県</vt:lpstr>
      <vt:lpstr>【加算個表6月以降分集計用】長野県</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酒井　真希</cp:lastModifiedBy>
  <cp:revision/>
  <dcterms:created xsi:type="dcterms:W3CDTF">2023-01-10T13:53:21Z</dcterms:created>
  <dcterms:modified xsi:type="dcterms:W3CDTF">2025-06-25T09:14:25Z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