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19705E3C-1224-4B02-B85C-C8D50DA39D7D}" xr6:coauthVersionLast="47" xr6:coauthVersionMax="47" xr10:uidLastSave="{00000000-0000-0000-0000-000000000000}"/>
  <bookViews>
    <workbookView xWindow="-108" yWindow="-108" windowWidth="23256" windowHeight="12456"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加算総括集計用】長野県" sheetId="100" state="hidden" r:id="rId5"/>
    <sheet name="【加算個表4,5月集計用】長野県" sheetId="101" state="hidden" r:id="rId6"/>
    <sheet name="【加算個表6月集計用】長野県" sheetId="102" state="hidden" r:id="rId7"/>
    <sheet name="参考（キャリアパス要件概要及びキャリアパス・賃金既定例）" sheetId="89" r:id="rId8"/>
    <sheet name="【参考】数式用" sheetId="81" state="hidden" r:id="rId9"/>
  </sheets>
  <externalReferences>
    <externalReference r:id="rId10"/>
    <externalReference r:id="rId11"/>
    <externalReference r:id="rId12"/>
  </externalReferences>
  <definedNames>
    <definedName name="_xlnm._FilterDatabase" localSheetId="8" hidden="1">【参考】数式用!#REF!</definedName>
    <definedName name="_xlnm._FilterDatabase" localSheetId="2" hidden="1">'別紙様式2-2（個票（４、５月））'!$BE$11:$BE$12</definedName>
    <definedName name="_xlnm._FilterDatabase" localSheetId="3" hidden="1">'別紙様式2-3（個票（６月以降））'!$BI$11:$BI$12</definedName>
    <definedName name="erea">#REF!</definedName>
    <definedName name="new">#REF!</definedName>
    <definedName name="_xlnm.Print_Area" localSheetId="0">基本情報入力シート!$A$1:$AG$139</definedName>
    <definedName name="_xlnm.Print_Area" localSheetId="7">'参考（キャリアパス要件概要及びキャリアパス・賃金既定例）'!$A$1:$J$29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Sheet1">#REF!</definedName>
    <definedName name="www">#REF!</definedName>
    <definedName name="キャリアパス要件Ⅰ・Ⅱ_加算対象">【参考】数式用!$BF$11:$BF$14</definedName>
    <definedName name="キャリアパス要件Ⅰ・Ⅱ_加算対象外">【参考】数式用!$BF$16:$BF$19</definedName>
    <definedName name="サービス">#REF!</definedName>
    <definedName name="サービス２">#REF!</definedName>
    <definedName name="サービスコード">【参考】数式用!$B$4:$B$57</definedName>
    <definedName name="サービス区分">【参考】数式用!$A$4:$A$57</definedName>
    <definedName name="サービス種別">[1]サービス種類一覧!$B$4:$B$20</definedName>
    <definedName name="サービス種類">[2]サービス種類一覧!$C$4:$C$20</definedName>
    <definedName name="サービス名">#REF!</definedName>
    <definedName name="サービス名称">#REF!</definedName>
    <definedName name="愛知県">【参考】数式用!$W$993:$W$1046</definedName>
    <definedName name="愛媛県">【参考】数式用!$W$1422:$W$1441</definedName>
    <definedName name="一覧">[3]加算率一覧!$A$4:$A$25</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確認">#N/A</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種類">#REF!</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#REF!</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9" i="102" l="1"/>
  <c r="B508" i="102"/>
  <c r="B507" i="102"/>
  <c r="B506" i="102"/>
  <c r="B505" i="102"/>
  <c r="B504" i="102"/>
  <c r="B503" i="102"/>
  <c r="B502" i="102"/>
  <c r="B501" i="102"/>
  <c r="B500" i="102"/>
  <c r="B499" i="102"/>
  <c r="B498" i="102"/>
  <c r="B497" i="102"/>
  <c r="B496" i="102"/>
  <c r="B495" i="102"/>
  <c r="B494" i="102"/>
  <c r="B493" i="102"/>
  <c r="B492" i="102"/>
  <c r="B491" i="102"/>
  <c r="B490" i="102"/>
  <c r="B489" i="102"/>
  <c r="B488" i="102"/>
  <c r="B487" i="102"/>
  <c r="B486" i="102"/>
  <c r="B485" i="102"/>
  <c r="B484" i="102"/>
  <c r="B483" i="102"/>
  <c r="B482" i="102"/>
  <c r="B481" i="102"/>
  <c r="B480" i="102"/>
  <c r="B479" i="102"/>
  <c r="B478" i="102"/>
  <c r="B477" i="102"/>
  <c r="B476" i="102"/>
  <c r="B475" i="102"/>
  <c r="B474" i="102"/>
  <c r="B473" i="102"/>
  <c r="B472" i="102"/>
  <c r="B471" i="102"/>
  <c r="B470" i="102"/>
  <c r="B469" i="102"/>
  <c r="B468" i="102"/>
  <c r="B467" i="102"/>
  <c r="B466" i="102"/>
  <c r="B465" i="102"/>
  <c r="B464" i="102"/>
  <c r="B463" i="102"/>
  <c r="B462" i="102"/>
  <c r="B461" i="102"/>
  <c r="B460" i="102"/>
  <c r="B459" i="102"/>
  <c r="B458" i="102"/>
  <c r="B457" i="102"/>
  <c r="B456" i="102"/>
  <c r="B455" i="102"/>
  <c r="B454" i="102"/>
  <c r="B453" i="102"/>
  <c r="B452" i="102"/>
  <c r="B451" i="102"/>
  <c r="B450" i="102"/>
  <c r="B449" i="102"/>
  <c r="B448" i="102"/>
  <c r="B447" i="102"/>
  <c r="B446" i="102"/>
  <c r="B445" i="102"/>
  <c r="B444" i="102"/>
  <c r="B443" i="102"/>
  <c r="B442" i="102"/>
  <c r="B441" i="102"/>
  <c r="B440" i="102"/>
  <c r="B439" i="102"/>
  <c r="B438" i="102"/>
  <c r="B437" i="102"/>
  <c r="B436" i="102"/>
  <c r="B435" i="102"/>
  <c r="B434" i="102"/>
  <c r="B433" i="102"/>
  <c r="B432" i="102"/>
  <c r="B431" i="102"/>
  <c r="B430" i="102"/>
  <c r="B429" i="102"/>
  <c r="B428" i="102"/>
  <c r="B427" i="102"/>
  <c r="B426" i="102"/>
  <c r="B425" i="102"/>
  <c r="B424" i="102"/>
  <c r="B423" i="102"/>
  <c r="B422" i="102"/>
  <c r="B421" i="102"/>
  <c r="B420" i="102"/>
  <c r="B419" i="102"/>
  <c r="B418" i="102"/>
  <c r="B417" i="102"/>
  <c r="B416" i="102"/>
  <c r="B415" i="102"/>
  <c r="B414" i="102"/>
  <c r="B413" i="102"/>
  <c r="B412" i="102"/>
  <c r="B411" i="102"/>
  <c r="B410" i="102"/>
  <c r="B409" i="102"/>
  <c r="B408" i="102"/>
  <c r="B407" i="102"/>
  <c r="B406" i="102"/>
  <c r="B405" i="102"/>
  <c r="B404" i="102"/>
  <c r="B403" i="102"/>
  <c r="B402" i="102"/>
  <c r="B401" i="102"/>
  <c r="B400" i="102"/>
  <c r="B399" i="102"/>
  <c r="B398" i="102"/>
  <c r="B397" i="102"/>
  <c r="B396" i="102"/>
  <c r="B395" i="102"/>
  <c r="B394" i="102"/>
  <c r="B393" i="102"/>
  <c r="B392" i="102"/>
  <c r="B391" i="102"/>
  <c r="B390" i="102"/>
  <c r="B389" i="102"/>
  <c r="B388" i="102"/>
  <c r="B387" i="102"/>
  <c r="B386" i="102"/>
  <c r="B385" i="102"/>
  <c r="B384" i="102"/>
  <c r="B383" i="102"/>
  <c r="B382" i="102"/>
  <c r="B381" i="102"/>
  <c r="B380" i="102"/>
  <c r="B379" i="102"/>
  <c r="B378" i="102"/>
  <c r="B377" i="102"/>
  <c r="B376" i="102"/>
  <c r="B375" i="102"/>
  <c r="B374" i="102"/>
  <c r="B373" i="102"/>
  <c r="B372" i="102"/>
  <c r="B371" i="102"/>
  <c r="B370" i="102"/>
  <c r="B369" i="102"/>
  <c r="B368" i="102"/>
  <c r="B367" i="102"/>
  <c r="B366" i="102"/>
  <c r="B365" i="102"/>
  <c r="B364" i="102"/>
  <c r="B363" i="102"/>
  <c r="B362" i="102"/>
  <c r="B361" i="102"/>
  <c r="B360" i="102"/>
  <c r="B359" i="102"/>
  <c r="B358" i="102"/>
  <c r="B357" i="102"/>
  <c r="B356" i="102"/>
  <c r="B355" i="102"/>
  <c r="B354" i="102"/>
  <c r="B353" i="102"/>
  <c r="B352" i="102"/>
  <c r="B351" i="102"/>
  <c r="B350" i="102"/>
  <c r="B349" i="102"/>
  <c r="B348" i="102"/>
  <c r="B347" i="102"/>
  <c r="B346" i="102"/>
  <c r="B345" i="102"/>
  <c r="B344" i="102"/>
  <c r="B343" i="102"/>
  <c r="B342" i="102"/>
  <c r="B341" i="102"/>
  <c r="B340" i="102"/>
  <c r="B339" i="102"/>
  <c r="B338" i="102"/>
  <c r="B337" i="102"/>
  <c r="B336" i="102"/>
  <c r="B335" i="102"/>
  <c r="B334" i="102"/>
  <c r="B333" i="102"/>
  <c r="B332" i="102"/>
  <c r="B331" i="102"/>
  <c r="B330" i="102"/>
  <c r="B329" i="102"/>
  <c r="B328" i="102"/>
  <c r="B327" i="102"/>
  <c r="B326" i="102"/>
  <c r="B325" i="102"/>
  <c r="B324" i="102"/>
  <c r="B323" i="102"/>
  <c r="B322" i="102"/>
  <c r="B321" i="102"/>
  <c r="B320" i="102"/>
  <c r="B319" i="102"/>
  <c r="B318" i="102"/>
  <c r="B317" i="102"/>
  <c r="B316" i="102"/>
  <c r="B315" i="102"/>
  <c r="B314" i="102"/>
  <c r="B313" i="102"/>
  <c r="B312" i="102"/>
  <c r="B311" i="102"/>
  <c r="B310" i="102"/>
  <c r="B309" i="102"/>
  <c r="B308" i="102"/>
  <c r="B307" i="102"/>
  <c r="B306" i="102"/>
  <c r="B305" i="102"/>
  <c r="B304" i="102"/>
  <c r="B303" i="102"/>
  <c r="B302" i="102"/>
  <c r="B301" i="102"/>
  <c r="B300" i="102"/>
  <c r="B299" i="102"/>
  <c r="B298" i="102"/>
  <c r="B297" i="102"/>
  <c r="B296" i="102"/>
  <c r="B295" i="102"/>
  <c r="B294" i="102"/>
  <c r="B293" i="102"/>
  <c r="B292" i="102"/>
  <c r="B291" i="102"/>
  <c r="B290" i="102"/>
  <c r="B289" i="102"/>
  <c r="B288" i="102"/>
  <c r="B287" i="102"/>
  <c r="B286" i="102"/>
  <c r="B285" i="102"/>
  <c r="B284" i="102"/>
  <c r="B283" i="102"/>
  <c r="B282" i="102"/>
  <c r="B281" i="102"/>
  <c r="B280" i="102"/>
  <c r="B279" i="102"/>
  <c r="B278" i="102"/>
  <c r="B277" i="102"/>
  <c r="B276" i="102"/>
  <c r="B275" i="102"/>
  <c r="B274" i="102"/>
  <c r="B273" i="102"/>
  <c r="B272" i="102"/>
  <c r="B271" i="102"/>
  <c r="B270" i="102"/>
  <c r="B269" i="102"/>
  <c r="B268" i="102"/>
  <c r="B267" i="102"/>
  <c r="B266" i="102"/>
  <c r="B265" i="102"/>
  <c r="B264" i="102"/>
  <c r="B263" i="102"/>
  <c r="B262" i="102"/>
  <c r="B261" i="102"/>
  <c r="B260" i="102"/>
  <c r="B259" i="102"/>
  <c r="B258" i="102"/>
  <c r="B257" i="102"/>
  <c r="B256" i="102"/>
  <c r="B255" i="102"/>
  <c r="B254" i="102"/>
  <c r="B253" i="102"/>
  <c r="B252" i="102"/>
  <c r="B251" i="102"/>
  <c r="B250" i="102"/>
  <c r="B249" i="102"/>
  <c r="B248" i="102"/>
  <c r="B247" i="102"/>
  <c r="B246" i="102"/>
  <c r="B245" i="102"/>
  <c r="B244" i="102"/>
  <c r="B243" i="102"/>
  <c r="B242" i="102"/>
  <c r="B241" i="102"/>
  <c r="B240" i="102"/>
  <c r="B239" i="102"/>
  <c r="B238" i="102"/>
  <c r="B237" i="102"/>
  <c r="B236" i="102"/>
  <c r="B235" i="102"/>
  <c r="B234" i="102"/>
  <c r="B233" i="102"/>
  <c r="B232" i="102"/>
  <c r="B231" i="102"/>
  <c r="B230" i="102"/>
  <c r="B229" i="102"/>
  <c r="B228" i="102"/>
  <c r="B227" i="102"/>
  <c r="B226" i="102"/>
  <c r="B225" i="102"/>
  <c r="B224" i="102"/>
  <c r="B223" i="102"/>
  <c r="B222" i="102"/>
  <c r="B221" i="102"/>
  <c r="B220" i="102"/>
  <c r="B219" i="102"/>
  <c r="B218" i="102"/>
  <c r="B217" i="102"/>
  <c r="B216" i="102"/>
  <c r="B215" i="102"/>
  <c r="B214" i="102"/>
  <c r="B213" i="102"/>
  <c r="B212" i="102"/>
  <c r="B211" i="102"/>
  <c r="B210" i="102"/>
  <c r="B209" i="102"/>
  <c r="B208" i="102"/>
  <c r="B207" i="102"/>
  <c r="B206" i="102"/>
  <c r="B205" i="102"/>
  <c r="B204" i="102"/>
  <c r="B203" i="102"/>
  <c r="B202" i="102"/>
  <c r="B201" i="102"/>
  <c r="B200" i="102"/>
  <c r="B199" i="102"/>
  <c r="B198" i="102"/>
  <c r="B197" i="102"/>
  <c r="B196" i="102"/>
  <c r="B195" i="102"/>
  <c r="B194" i="102"/>
  <c r="B193" i="102"/>
  <c r="B192" i="102"/>
  <c r="B191" i="102"/>
  <c r="B190" i="102"/>
  <c r="B189" i="102"/>
  <c r="B188" i="102"/>
  <c r="B187" i="102"/>
  <c r="B186" i="102"/>
  <c r="B185" i="102"/>
  <c r="B184" i="102"/>
  <c r="B183" i="102"/>
  <c r="B182" i="102"/>
  <c r="B181" i="102"/>
  <c r="B180" i="102"/>
  <c r="B179" i="102"/>
  <c r="B178" i="102"/>
  <c r="B177" i="102"/>
  <c r="B176" i="102"/>
  <c r="B175" i="102"/>
  <c r="B174" i="102"/>
  <c r="B173" i="102"/>
  <c r="B172" i="102"/>
  <c r="B171" i="102"/>
  <c r="B170" i="102"/>
  <c r="B169" i="102"/>
  <c r="B168" i="102"/>
  <c r="B167" i="102"/>
  <c r="B166" i="102"/>
  <c r="B165" i="102"/>
  <c r="B164" i="102"/>
  <c r="B163" i="102"/>
  <c r="B162" i="102"/>
  <c r="B161" i="102"/>
  <c r="B160" i="102"/>
  <c r="B159" i="102"/>
  <c r="B158" i="102"/>
  <c r="B157" i="102"/>
  <c r="B156" i="102"/>
  <c r="B155" i="102"/>
  <c r="B154" i="102"/>
  <c r="B153" i="102"/>
  <c r="B152" i="102"/>
  <c r="B151" i="102"/>
  <c r="B150" i="102"/>
  <c r="B149" i="102"/>
  <c r="B148" i="102"/>
  <c r="B147" i="102"/>
  <c r="B146" i="102"/>
  <c r="B145" i="102"/>
  <c r="B144" i="102"/>
  <c r="B143" i="102"/>
  <c r="B142" i="102"/>
  <c r="B141" i="102"/>
  <c r="B140" i="102"/>
  <c r="B139" i="102"/>
  <c r="B138" i="102"/>
  <c r="B137" i="102"/>
  <c r="B136" i="102"/>
  <c r="B135" i="102"/>
  <c r="B134" i="102"/>
  <c r="B133" i="102"/>
  <c r="B132" i="102"/>
  <c r="B131" i="102"/>
  <c r="B130" i="102"/>
  <c r="B129" i="102"/>
  <c r="B128" i="102"/>
  <c r="B127" i="102"/>
  <c r="B126" i="102"/>
  <c r="B125" i="102"/>
  <c r="B124" i="102"/>
  <c r="B123" i="102"/>
  <c r="B122" i="102"/>
  <c r="B121" i="102"/>
  <c r="B120" i="102"/>
  <c r="B119" i="102"/>
  <c r="B118" i="102"/>
  <c r="B117" i="102"/>
  <c r="B116" i="102"/>
  <c r="B115" i="102"/>
  <c r="B114" i="102"/>
  <c r="B113" i="102"/>
  <c r="B112" i="102"/>
  <c r="B111" i="102"/>
  <c r="B110" i="102"/>
  <c r="B109" i="102"/>
  <c r="B108" i="102"/>
  <c r="B107" i="102"/>
  <c r="B106" i="102"/>
  <c r="B105" i="102"/>
  <c r="B104" i="102"/>
  <c r="B103" i="102"/>
  <c r="B102" i="102"/>
  <c r="B101" i="102"/>
  <c r="B100" i="102"/>
  <c r="B99" i="102"/>
  <c r="B98" i="102"/>
  <c r="B97" i="102"/>
  <c r="B96" i="102"/>
  <c r="B95" i="102"/>
  <c r="B94" i="102"/>
  <c r="B93" i="102"/>
  <c r="B92" i="102"/>
  <c r="B91" i="102"/>
  <c r="B90" i="102"/>
  <c r="B89" i="102"/>
  <c r="B88" i="102"/>
  <c r="B87" i="102"/>
  <c r="B86" i="102"/>
  <c r="B85" i="102"/>
  <c r="B84" i="102"/>
  <c r="B83" i="102"/>
  <c r="B82" i="102"/>
  <c r="B81" i="102"/>
  <c r="B80" i="102"/>
  <c r="B79" i="102"/>
  <c r="B78" i="102"/>
  <c r="B77" i="102"/>
  <c r="B76" i="102"/>
  <c r="B75" i="102"/>
  <c r="B74" i="102"/>
  <c r="B73" i="102"/>
  <c r="B72" i="102"/>
  <c r="B71" i="102"/>
  <c r="B70" i="102"/>
  <c r="B69" i="102"/>
  <c r="B68" i="102"/>
  <c r="B67" i="102"/>
  <c r="B66" i="102"/>
  <c r="B65" i="102"/>
  <c r="B64" i="102"/>
  <c r="B63" i="102"/>
  <c r="B62" i="102"/>
  <c r="B61" i="102"/>
  <c r="B60" i="102"/>
  <c r="B59" i="102"/>
  <c r="B58" i="102"/>
  <c r="B57" i="102"/>
  <c r="B56" i="102"/>
  <c r="B55" i="102"/>
  <c r="B54" i="102"/>
  <c r="B53" i="102"/>
  <c r="B52" i="102"/>
  <c r="B51" i="102"/>
  <c r="B50" i="102"/>
  <c r="B49" i="102"/>
  <c r="B48" i="102"/>
  <c r="B47" i="102"/>
  <c r="B46" i="102"/>
  <c r="B45" i="102"/>
  <c r="B44" i="102"/>
  <c r="B43" i="102"/>
  <c r="B42" i="102"/>
  <c r="B41" i="102"/>
  <c r="B40" i="102"/>
  <c r="B39" i="102"/>
  <c r="B38" i="102"/>
  <c r="B37" i="102"/>
  <c r="B36" i="102"/>
  <c r="B35" i="102"/>
  <c r="B34" i="102"/>
  <c r="B33" i="102"/>
  <c r="B32" i="102"/>
  <c r="B31" i="102"/>
  <c r="B30" i="102"/>
  <c r="B29" i="102"/>
  <c r="B28" i="102"/>
  <c r="B27" i="102"/>
  <c r="B26" i="102"/>
  <c r="B25" i="102"/>
  <c r="B24" i="102"/>
  <c r="B23" i="102"/>
  <c r="B22" i="102"/>
  <c r="B21" i="102"/>
  <c r="B20" i="102"/>
  <c r="B19" i="102"/>
  <c r="B18" i="102"/>
  <c r="B17" i="102"/>
  <c r="B16" i="102"/>
  <c r="B15" i="102"/>
  <c r="B14" i="102"/>
  <c r="B13" i="102"/>
  <c r="B12" i="102"/>
  <c r="B11" i="102"/>
  <c r="B10" i="102"/>
  <c r="B9" i="102"/>
  <c r="B8" i="102"/>
  <c r="B7" i="102"/>
  <c r="B6" i="102"/>
  <c r="C5" i="102" a="1"/>
  <c r="C5" i="102" s="1"/>
  <c r="B5" i="102"/>
  <c r="B513" i="101"/>
  <c r="B512" i="101"/>
  <c r="B511" i="101"/>
  <c r="B510" i="101"/>
  <c r="B509" i="101"/>
  <c r="B508" i="101"/>
  <c r="B507" i="101"/>
  <c r="B506" i="101"/>
  <c r="B505" i="101"/>
  <c r="B504" i="101"/>
  <c r="B503" i="101"/>
  <c r="B502" i="101"/>
  <c r="B501" i="101"/>
  <c r="B500" i="101"/>
  <c r="B499" i="101"/>
  <c r="B498" i="101"/>
  <c r="B497" i="101"/>
  <c r="B496" i="101"/>
  <c r="B495" i="101"/>
  <c r="B494" i="101"/>
  <c r="B493" i="101"/>
  <c r="B492" i="101"/>
  <c r="B491" i="101"/>
  <c r="B490" i="101"/>
  <c r="B489" i="101"/>
  <c r="B488" i="101"/>
  <c r="B487" i="101"/>
  <c r="B486" i="101"/>
  <c r="B485" i="101"/>
  <c r="B484" i="101"/>
  <c r="B483" i="101"/>
  <c r="B482" i="101"/>
  <c r="B481" i="101"/>
  <c r="B480" i="101"/>
  <c r="B479" i="101"/>
  <c r="B478" i="101"/>
  <c r="B477" i="101"/>
  <c r="B476" i="101"/>
  <c r="B475" i="101"/>
  <c r="B474" i="101"/>
  <c r="B473" i="101"/>
  <c r="B472" i="101"/>
  <c r="B471" i="101"/>
  <c r="B470" i="101"/>
  <c r="B469" i="101"/>
  <c r="B468" i="101"/>
  <c r="B467" i="101"/>
  <c r="B466" i="101"/>
  <c r="B465" i="101"/>
  <c r="B464" i="101"/>
  <c r="B463" i="101"/>
  <c r="B462" i="101"/>
  <c r="B461" i="101"/>
  <c r="B460" i="101"/>
  <c r="B459" i="101"/>
  <c r="B458" i="101"/>
  <c r="B457" i="101"/>
  <c r="B456" i="101"/>
  <c r="B455" i="101"/>
  <c r="B454" i="101"/>
  <c r="B453" i="101"/>
  <c r="B452" i="101"/>
  <c r="B451" i="101"/>
  <c r="B450" i="101"/>
  <c r="B449" i="101"/>
  <c r="B448" i="101"/>
  <c r="B447" i="101"/>
  <c r="B446" i="101"/>
  <c r="B445" i="101"/>
  <c r="B444" i="101"/>
  <c r="B443" i="101"/>
  <c r="B442" i="101"/>
  <c r="B441" i="101"/>
  <c r="B440" i="101"/>
  <c r="B439" i="101"/>
  <c r="B438" i="101"/>
  <c r="B437" i="101"/>
  <c r="B436" i="101"/>
  <c r="B435" i="101"/>
  <c r="B434" i="101"/>
  <c r="B433" i="101"/>
  <c r="B432" i="101"/>
  <c r="B431" i="101"/>
  <c r="B430" i="101"/>
  <c r="B429" i="101"/>
  <c r="B428" i="101"/>
  <c r="B427" i="101"/>
  <c r="B426" i="101"/>
  <c r="B425" i="101"/>
  <c r="B424" i="101"/>
  <c r="B423" i="101"/>
  <c r="B422" i="101"/>
  <c r="B421" i="101"/>
  <c r="B420" i="101"/>
  <c r="B419" i="101"/>
  <c r="B418" i="101"/>
  <c r="B417" i="101"/>
  <c r="B416" i="101"/>
  <c r="B415" i="101"/>
  <c r="B414" i="101"/>
  <c r="B413" i="101"/>
  <c r="B412" i="101"/>
  <c r="B411" i="101"/>
  <c r="B410" i="101"/>
  <c r="B409" i="101"/>
  <c r="B408" i="101"/>
  <c r="B407" i="101"/>
  <c r="B406" i="101"/>
  <c r="B405" i="101"/>
  <c r="B404" i="101"/>
  <c r="B403" i="101"/>
  <c r="B402" i="101"/>
  <c r="B401" i="101"/>
  <c r="B400" i="101"/>
  <c r="B399" i="101"/>
  <c r="B398" i="101"/>
  <c r="B397" i="101"/>
  <c r="B396" i="101"/>
  <c r="B395" i="101"/>
  <c r="B394" i="101"/>
  <c r="B393" i="101"/>
  <c r="B392" i="101"/>
  <c r="B391" i="101"/>
  <c r="B390" i="101"/>
  <c r="B389" i="101"/>
  <c r="B388" i="101"/>
  <c r="B387" i="101"/>
  <c r="B386" i="101"/>
  <c r="B385" i="101"/>
  <c r="B384" i="101"/>
  <c r="B383" i="101"/>
  <c r="B382" i="101"/>
  <c r="B381" i="101"/>
  <c r="B380" i="101"/>
  <c r="B379" i="101"/>
  <c r="B378" i="101"/>
  <c r="B377" i="101"/>
  <c r="B376" i="101"/>
  <c r="B375" i="101"/>
  <c r="B374" i="101"/>
  <c r="B373" i="101"/>
  <c r="B372" i="101"/>
  <c r="B371" i="101"/>
  <c r="B370" i="101"/>
  <c r="B369" i="101"/>
  <c r="B368" i="101"/>
  <c r="B367" i="101"/>
  <c r="B366" i="101"/>
  <c r="B365" i="101"/>
  <c r="B364" i="101"/>
  <c r="B363" i="101"/>
  <c r="B362" i="101"/>
  <c r="B361" i="101"/>
  <c r="B360" i="101"/>
  <c r="B359" i="101"/>
  <c r="B358" i="101"/>
  <c r="B357" i="101"/>
  <c r="B356" i="101"/>
  <c r="B355" i="101"/>
  <c r="B354" i="101"/>
  <c r="B353" i="101"/>
  <c r="B352" i="101"/>
  <c r="B351" i="101"/>
  <c r="B350" i="101"/>
  <c r="B349" i="101"/>
  <c r="B348" i="101"/>
  <c r="B347" i="101"/>
  <c r="B346" i="101"/>
  <c r="B345" i="101"/>
  <c r="B344" i="101"/>
  <c r="B343" i="101"/>
  <c r="B342" i="101"/>
  <c r="B341" i="101"/>
  <c r="B340" i="101"/>
  <c r="B339" i="101"/>
  <c r="B338" i="101"/>
  <c r="B337" i="101"/>
  <c r="B336" i="101"/>
  <c r="B335" i="101"/>
  <c r="B334" i="101"/>
  <c r="B333" i="101"/>
  <c r="B332" i="101"/>
  <c r="B331" i="101"/>
  <c r="B330" i="101"/>
  <c r="B329" i="101"/>
  <c r="B328" i="101"/>
  <c r="B327" i="101"/>
  <c r="B326" i="101"/>
  <c r="B325" i="101"/>
  <c r="B324" i="101"/>
  <c r="B323" i="101"/>
  <c r="B322" i="101"/>
  <c r="B321" i="101"/>
  <c r="B320" i="101"/>
  <c r="B319" i="101"/>
  <c r="B318" i="101"/>
  <c r="B317" i="101"/>
  <c r="B316" i="101"/>
  <c r="B315" i="101"/>
  <c r="B314" i="101"/>
  <c r="B313" i="101"/>
  <c r="B312" i="101"/>
  <c r="B311" i="101"/>
  <c r="B310" i="101"/>
  <c r="B309" i="101"/>
  <c r="B308" i="101"/>
  <c r="B307" i="101"/>
  <c r="B306" i="101"/>
  <c r="B305" i="101"/>
  <c r="B304" i="101"/>
  <c r="B303" i="101"/>
  <c r="B302" i="101"/>
  <c r="B301" i="101"/>
  <c r="B300" i="101"/>
  <c r="B299" i="101"/>
  <c r="B298" i="101"/>
  <c r="B297" i="101"/>
  <c r="B296" i="101"/>
  <c r="B295" i="101"/>
  <c r="B294" i="101"/>
  <c r="B293" i="101"/>
  <c r="B292" i="101"/>
  <c r="B291" i="101"/>
  <c r="B290" i="101"/>
  <c r="B289" i="101"/>
  <c r="B288" i="101"/>
  <c r="B287" i="101"/>
  <c r="B286" i="101"/>
  <c r="B285" i="101"/>
  <c r="B284" i="101"/>
  <c r="B283" i="101"/>
  <c r="B282" i="101"/>
  <c r="B281" i="101"/>
  <c r="B280" i="101"/>
  <c r="B279" i="101"/>
  <c r="B278" i="101"/>
  <c r="B277" i="101"/>
  <c r="B276" i="101"/>
  <c r="B275" i="101"/>
  <c r="B274" i="101"/>
  <c r="B273" i="101"/>
  <c r="B272" i="101"/>
  <c r="B271" i="101"/>
  <c r="B270" i="101"/>
  <c r="B269" i="101"/>
  <c r="B268" i="101"/>
  <c r="B267" i="101"/>
  <c r="B266" i="101"/>
  <c r="B265" i="101"/>
  <c r="B264" i="101"/>
  <c r="B263" i="101"/>
  <c r="B262" i="101"/>
  <c r="B261" i="101"/>
  <c r="B260" i="101"/>
  <c r="B259" i="101"/>
  <c r="B258" i="101"/>
  <c r="B257" i="101"/>
  <c r="B256" i="101"/>
  <c r="B255" i="101"/>
  <c r="B254" i="101"/>
  <c r="B253" i="101"/>
  <c r="B252" i="101"/>
  <c r="B251" i="101"/>
  <c r="B250" i="101"/>
  <c r="B249" i="101"/>
  <c r="B248" i="101"/>
  <c r="B247" i="101"/>
  <c r="B246" i="101"/>
  <c r="B245" i="101"/>
  <c r="B244" i="101"/>
  <c r="B243" i="101"/>
  <c r="B242" i="101"/>
  <c r="B241" i="101"/>
  <c r="B240" i="101"/>
  <c r="B239" i="101"/>
  <c r="B238" i="101"/>
  <c r="B237" i="101"/>
  <c r="B236" i="101"/>
  <c r="B235" i="101"/>
  <c r="B234" i="101"/>
  <c r="B233" i="101"/>
  <c r="B232" i="101"/>
  <c r="B231" i="101"/>
  <c r="B230" i="101"/>
  <c r="B229" i="101"/>
  <c r="B228" i="101"/>
  <c r="B227" i="101"/>
  <c r="B226" i="101"/>
  <c r="B225" i="101"/>
  <c r="B224" i="101"/>
  <c r="B223" i="101"/>
  <c r="B222" i="101"/>
  <c r="B221" i="101"/>
  <c r="B220" i="101"/>
  <c r="B219" i="101"/>
  <c r="B218" i="101"/>
  <c r="B217" i="101"/>
  <c r="B216" i="101"/>
  <c r="B215" i="101"/>
  <c r="B214" i="101"/>
  <c r="B213" i="101"/>
  <c r="B212" i="101"/>
  <c r="B211" i="101"/>
  <c r="B210" i="101"/>
  <c r="B209" i="101"/>
  <c r="B208" i="101"/>
  <c r="B207" i="101"/>
  <c r="B206" i="101"/>
  <c r="B205" i="101"/>
  <c r="B204" i="101"/>
  <c r="B203" i="101"/>
  <c r="B202" i="101"/>
  <c r="B201" i="101"/>
  <c r="B200" i="101"/>
  <c r="B199" i="101"/>
  <c r="B198" i="101"/>
  <c r="B197" i="101"/>
  <c r="B196" i="101"/>
  <c r="B195" i="101"/>
  <c r="B194" i="101"/>
  <c r="B193" i="101"/>
  <c r="B192" i="101"/>
  <c r="B191" i="101"/>
  <c r="B190" i="101"/>
  <c r="B189" i="101"/>
  <c r="B188" i="101"/>
  <c r="B187" i="101"/>
  <c r="B186" i="101"/>
  <c r="B185" i="101"/>
  <c r="B184" i="101"/>
  <c r="B183" i="101"/>
  <c r="B182" i="101"/>
  <c r="B181" i="101"/>
  <c r="B180" i="101"/>
  <c r="B179" i="101"/>
  <c r="B178" i="101"/>
  <c r="B177" i="101"/>
  <c r="B176" i="101"/>
  <c r="B175" i="101"/>
  <c r="B174" i="101"/>
  <c r="B173" i="101"/>
  <c r="B172" i="101"/>
  <c r="B171" i="101"/>
  <c r="B170" i="101"/>
  <c r="B169" i="101"/>
  <c r="B168" i="101"/>
  <c r="B167" i="101"/>
  <c r="B166" i="101"/>
  <c r="B165" i="101"/>
  <c r="B164" i="101"/>
  <c r="B163" i="101"/>
  <c r="B162" i="101"/>
  <c r="B161" i="101"/>
  <c r="B160" i="101"/>
  <c r="B159" i="101"/>
  <c r="B158" i="101"/>
  <c r="B157" i="101"/>
  <c r="B156" i="101"/>
  <c r="B155" i="101"/>
  <c r="B154" i="101"/>
  <c r="B153" i="101"/>
  <c r="B152" i="101"/>
  <c r="B151" i="101"/>
  <c r="B150" i="101"/>
  <c r="B149" i="101"/>
  <c r="B148" i="101"/>
  <c r="B147" i="101"/>
  <c r="B146" i="101"/>
  <c r="B145" i="101"/>
  <c r="B144" i="101"/>
  <c r="B143" i="101"/>
  <c r="B142" i="101"/>
  <c r="B141" i="101"/>
  <c r="B140" i="101"/>
  <c r="B139" i="101"/>
  <c r="B138" i="101"/>
  <c r="B137" i="101"/>
  <c r="B136" i="101"/>
  <c r="B135" i="101"/>
  <c r="B134" i="101"/>
  <c r="B133" i="101"/>
  <c r="B132" i="101"/>
  <c r="B131" i="101"/>
  <c r="B130" i="101"/>
  <c r="B129" i="101"/>
  <c r="B128" i="101"/>
  <c r="B127" i="101"/>
  <c r="B126" i="101"/>
  <c r="B125" i="101"/>
  <c r="B124" i="101"/>
  <c r="B123" i="101"/>
  <c r="B122" i="101"/>
  <c r="B121" i="101"/>
  <c r="B120" i="101"/>
  <c r="B119" i="101"/>
  <c r="B118" i="101"/>
  <c r="B117" i="101"/>
  <c r="B116" i="101"/>
  <c r="B115" i="101"/>
  <c r="B114" i="101"/>
  <c r="B113" i="101"/>
  <c r="B112" i="101"/>
  <c r="B111" i="101"/>
  <c r="B110" i="101"/>
  <c r="B109" i="101"/>
  <c r="B108" i="101"/>
  <c r="B107" i="101"/>
  <c r="B106" i="101"/>
  <c r="B105" i="101"/>
  <c r="B104" i="101"/>
  <c r="B103" i="101"/>
  <c r="B102" i="101"/>
  <c r="B101" i="101"/>
  <c r="B100" i="101"/>
  <c r="B99" i="101"/>
  <c r="B98" i="101"/>
  <c r="B97" i="101"/>
  <c r="B96" i="101"/>
  <c r="B95" i="101"/>
  <c r="B94" i="101"/>
  <c r="B93" i="101"/>
  <c r="B92" i="101"/>
  <c r="B91" i="101"/>
  <c r="B90" i="101"/>
  <c r="B89" i="101"/>
  <c r="B88" i="101"/>
  <c r="B87" i="101"/>
  <c r="B86" i="101"/>
  <c r="B85" i="101"/>
  <c r="B84" i="101"/>
  <c r="B83" i="101"/>
  <c r="B82" i="101"/>
  <c r="B81" i="101"/>
  <c r="B80" i="101"/>
  <c r="B79" i="101"/>
  <c r="B78" i="101"/>
  <c r="B77" i="101"/>
  <c r="B76" i="101"/>
  <c r="B75" i="101"/>
  <c r="B74" i="101"/>
  <c r="B73" i="101"/>
  <c r="B72" i="101"/>
  <c r="B71" i="101"/>
  <c r="B70" i="101"/>
  <c r="B69" i="101"/>
  <c r="B68" i="101"/>
  <c r="B67" i="101"/>
  <c r="B66" i="101"/>
  <c r="B65" i="101"/>
  <c r="B64" i="101"/>
  <c r="B63" i="101"/>
  <c r="B62" i="101"/>
  <c r="B61" i="101"/>
  <c r="B60" i="101"/>
  <c r="B59" i="101"/>
  <c r="B58" i="101"/>
  <c r="B57" i="101"/>
  <c r="B56" i="101"/>
  <c r="B55" i="101"/>
  <c r="B54" i="101"/>
  <c r="B53" i="101"/>
  <c r="B52" i="101"/>
  <c r="B51" i="101"/>
  <c r="B50" i="101"/>
  <c r="B49" i="101"/>
  <c r="B48" i="101"/>
  <c r="B47" i="101"/>
  <c r="B46" i="101"/>
  <c r="B45" i="101"/>
  <c r="B44" i="101"/>
  <c r="B43" i="101"/>
  <c r="B42" i="101"/>
  <c r="B41" i="101"/>
  <c r="B40" i="101"/>
  <c r="B39" i="101"/>
  <c r="B38" i="101"/>
  <c r="B37" i="101"/>
  <c r="B36" i="101"/>
  <c r="B35" i="101"/>
  <c r="B34" i="101"/>
  <c r="B33" i="101"/>
  <c r="B32" i="101"/>
  <c r="B31" i="101"/>
  <c r="B30" i="101"/>
  <c r="B29" i="101"/>
  <c r="B28" i="101"/>
  <c r="B27" i="101"/>
  <c r="B26" i="101"/>
  <c r="B25" i="101"/>
  <c r="B24" i="101"/>
  <c r="B23" i="101"/>
  <c r="B22" i="101"/>
  <c r="B21" i="101"/>
  <c r="B20" i="101"/>
  <c r="B19" i="101"/>
  <c r="B18" i="101"/>
  <c r="B17" i="101"/>
  <c r="B16" i="101"/>
  <c r="B15" i="101"/>
  <c r="B14" i="101"/>
  <c r="B13" i="101"/>
  <c r="B12" i="101"/>
  <c r="B11" i="101"/>
  <c r="B10" i="101"/>
  <c r="B9" i="101"/>
  <c r="B8" i="101"/>
  <c r="B7" i="101"/>
  <c r="F6" i="100"/>
  <c r="BV6" i="100"/>
  <c r="BT6" i="100"/>
  <c r="BS6" i="100"/>
  <c r="BR6" i="100"/>
  <c r="BP6" i="100"/>
  <c r="BO6" i="100"/>
  <c r="BN6" i="100"/>
  <c r="BM6" i="100"/>
  <c r="BL6" i="100"/>
  <c r="BK6" i="100"/>
  <c r="BJ6" i="100"/>
  <c r="BI6" i="100"/>
  <c r="BH6" i="100"/>
  <c r="BG6" i="100"/>
  <c r="BF6" i="100"/>
  <c r="BD6" i="100"/>
  <c r="BC6" i="100"/>
  <c r="BB6" i="100"/>
  <c r="BA6" i="100"/>
  <c r="AZ6" i="100"/>
  <c r="AY6" i="100"/>
  <c r="AX6" i="100"/>
  <c r="AW6" i="100"/>
  <c r="AV6" i="100"/>
  <c r="AU6" i="100"/>
  <c r="AT6" i="100"/>
  <c r="AS6" i="100"/>
  <c r="AR6" i="100"/>
  <c r="AQ6" i="100"/>
  <c r="AP6" i="100"/>
  <c r="AO6" i="100"/>
  <c r="AN6" i="100"/>
  <c r="AM6" i="100"/>
  <c r="AL6" i="100"/>
  <c r="AK6" i="100"/>
  <c r="AJ6" i="100"/>
  <c r="AI6" i="100"/>
  <c r="AH6" i="100"/>
  <c r="AG6" i="100"/>
  <c r="AF6" i="100"/>
  <c r="AE6" i="100"/>
  <c r="AD6" i="100"/>
  <c r="AC6" i="100"/>
  <c r="AB6" i="100"/>
  <c r="Z6" i="100"/>
  <c r="Y6" i="100"/>
  <c r="X6" i="100"/>
  <c r="W6" i="100"/>
  <c r="V6" i="100"/>
  <c r="U6" i="100"/>
  <c r="T6" i="100"/>
  <c r="S6" i="100"/>
  <c r="R6" i="100"/>
  <c r="Q6" i="100"/>
  <c r="P6" i="100"/>
  <c r="O6" i="100"/>
  <c r="N6" i="100"/>
  <c r="K6" i="100"/>
  <c r="H6" i="100"/>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BW6" i="100" s="1"/>
  <c r="AJ5" i="99"/>
  <c r="BX6" i="100" s="1"/>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l="1"/>
  <c r="C5" i="101" a="1"/>
  <c r="B6" i="101" s="1"/>
  <c r="C5" i="101"/>
  <c r="B5" i="101"/>
  <c r="K6" i="99"/>
  <c r="Q16" i="91" s="1"/>
  <c r="G6" i="100" s="1"/>
  <c r="L6" i="99"/>
  <c r="AP13" i="99"/>
  <c r="AL13" i="99" s="1"/>
  <c r="L7" i="99"/>
  <c r="AL14" i="95"/>
  <c r="AC9" i="99" l="1"/>
  <c r="K7" i="99" s="1"/>
  <c r="BE40" i="91"/>
  <c r="BE36" i="91"/>
  <c r="AK136" i="91" s="1"/>
  <c r="BE32" i="91"/>
  <c r="AC9" i="95"/>
  <c r="L6" i="95" s="1"/>
  <c r="AI61" i="91" l="1"/>
  <c r="AI58" i="91"/>
  <c r="AM90" i="91" s="1"/>
  <c r="AK137" i="91"/>
  <c r="T25" i="91"/>
  <c r="Y17" i="91"/>
  <c r="AK24" i="91" a="1"/>
  <c r="AK24" i="91" s="1"/>
  <c r="L6" i="100" s="1"/>
  <c r="AK131" i="91" l="1"/>
  <c r="I6" i="100"/>
  <c r="AB25" i="91"/>
  <c r="J6" i="100"/>
  <c r="M6" i="100" s="1"/>
  <c r="AM69" i="91"/>
  <c r="AM73" i="91"/>
  <c r="BB65" i="91"/>
  <c r="AK56" i="91" s="1"/>
  <c r="AM83" i="91"/>
  <c r="AM81" i="91"/>
  <c r="AM65" i="91"/>
  <c r="AK134" i="91"/>
  <c r="AK139" i="91" l="1"/>
  <c r="AA6" i="100"/>
  <c r="AM77" i="91"/>
  <c r="AK96" i="91"/>
  <c r="AK140" i="91" l="1"/>
  <c r="BE6"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C5549474-E8A7-4953-B927-12E5558E3895}">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248776E4-40CB-4823-8C6D-6C88FE2F01CF}">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<sst xmlns="http://schemas.openxmlformats.org/spreadsheetml/2006/main" count="7954" uniqueCount="2625">
  <si>
    <t>計画書（介護職員等処遇改善加算）
基本情報入力シート</t>
    <rPh sb="4" eb="6">
      <t>カイゴ</t>
    </rPh>
    <rPh sb="6" eb="8">
      <t>ショクイン</t>
    </rPh>
    <rPh sb="8" eb="9">
      <t>トウ</t>
    </rPh>
    <rPh sb="9" eb="11">
      <t>ショグウ</t>
    </rPh>
    <rPh sb="11" eb="13">
      <t>カイゼン</t>
    </rPh>
    <rPh sb="13" eb="15">
      <t>カサン</t>
    </rPh>
    <phoneticPr fontId="13"/>
  </si>
  <si>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</si>
  <si>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</si>
  <si>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</si>
  <si>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</si>
  <si>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１　提出先に関する情報</t>
    <rPh sb="2" eb="4">
      <t>テイシュツ</t>
    </rPh>
    <rPh sb="4" eb="5">
      <t>サキ</t>
    </rPh>
    <rPh sb="6" eb="7">
      <t>カン</t>
    </rPh>
    <rPh sb="9" eb="11">
      <t>ジョウホウ</t>
    </rPh>
    <phoneticPr fontId="5"/>
  </si>
  <si>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3"/>
  </si>
  <si>
    <t>提出先</t>
    <rPh sb="0" eb="2">
      <t>テイシュツ</t>
    </rPh>
    <rPh sb="2" eb="3">
      <t>サキ</t>
    </rPh>
    <phoneticPr fontId="13"/>
  </si>
  <si>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</si>
  <si>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</si>
  <si>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</si>
  <si>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</si>
  <si>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</si>
  <si>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</si>
  <si>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</si>
  <si>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</si>
  <si>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</si>
  <si>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</si>
  <si>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</si>
  <si>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</si>
  <si>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</si>
  <si>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</si>
  <si>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</si>
  <si>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</si>
  <si>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</si>
  <si>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</si>
  <si>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</si>
  <si>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</si>
  <si>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</si>
  <si>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3"/>
  </si>
  <si>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3"/>
  </si>
  <si>
    <t>（記入済みのサービスの事業所数）</t>
    <rPh sb="1" eb="3">
      <t>キニュウ</t>
    </rPh>
    <rPh sb="3" eb="4">
      <t>ス</t>
    </rPh>
    <rPh sb="11" eb="14">
      <t>ジギョウショ</t>
    </rPh>
    <rPh sb="14" eb="15">
      <t>スウ</t>
    </rPh>
    <phoneticPr fontId="13"/>
  </si>
  <si>
    <t>介護予防サービスの事業所数</t>
    <rPh sb="0" eb="2">
      <t>カイゴ</t>
    </rPh>
    <rPh sb="2" eb="4">
      <t>ヨボウ</t>
    </rPh>
    <rPh sb="9" eb="12">
      <t>ジギョウショ</t>
    </rPh>
    <rPh sb="12" eb="13">
      <t>スウ</t>
    </rPh>
    <phoneticPr fontId="13"/>
  </si>
  <si>
    <t>件</t>
    <rPh sb="0" eb="1">
      <t>ケン</t>
    </rPh>
    <phoneticPr fontId="13"/>
  </si>
  <si>
    <t>短期利用型サービスの事業所数</t>
    <rPh sb="0" eb="5">
      <t>タンキリヨウガタ</t>
    </rPh>
    <rPh sb="10" eb="13">
      <t>ジギョウショ</t>
    </rPh>
    <rPh sb="13" eb="14">
      <t>スウ</t>
    </rPh>
    <phoneticPr fontId="13"/>
  </si>
  <si>
    <t>総合事業サービスの事業所数</t>
    <rPh sb="0" eb="2">
      <t>ソウゴウ</t>
    </rPh>
    <rPh sb="2" eb="4">
      <t>ジギョウ</t>
    </rPh>
    <rPh sb="9" eb="12">
      <t>ジギョウショ</t>
    </rPh>
    <rPh sb="12" eb="13">
      <t>スウ</t>
    </rPh>
    <phoneticPr fontId="13"/>
  </si>
  <si>
    <t>その他サービスの事業所数</t>
    <rPh sb="2" eb="3">
      <t>タ</t>
    </rPh>
    <rPh sb="8" eb="11">
      <t>ジギョウショ</t>
    </rPh>
    <rPh sb="11" eb="12">
      <t>スウ</t>
    </rPh>
    <phoneticPr fontId="13"/>
  </si>
  <si>
    <t>番号</t>
    <rPh sb="0" eb="2">
      <t>バンゴウ</t>
    </rPh>
    <phoneticPr fontId="13"/>
  </si>
  <si>
    <t>介護保険事業所番号</t>
    <rPh sb="0" eb="2">
      <t>カイゴ</t>
    </rPh>
    <rPh sb="2" eb="4">
      <t>ホケン</t>
    </rPh>
    <rPh sb="4" eb="6">
      <t>ジギョウ</t>
    </rPh>
    <rPh sb="6" eb="7">
      <t>ショ</t>
    </rPh>
    <rPh sb="7" eb="9">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</si>
  <si>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</si>
  <si>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</si>
  <si>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</si>
  <si>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</si>
  <si>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</si>
  <si>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一月あたり介護報酬総単位数[単位]</t>
    <phoneticPr fontId="13"/>
  </si>
  <si>
    <t>一月あたり処遇改善加算の加算単位数[単位]</t>
    <phoneticPr fontId="13"/>
  </si>
  <si>
    <t>一月あたり介護報酬総単位数（処遇改善加算を除く）[単位]</t>
    <rPh sb="14" eb="18">
      <t>ショグウカイゼン</t>
    </rPh>
    <rPh sb="18" eb="20">
      <t>カサン</t>
    </rPh>
    <rPh sb="21" eb="22">
      <t>ノゾ</t>
    </rPh>
    <phoneticPr fontId="13"/>
  </si>
  <si>
    <t>１単位あたりの単価
（地域単価）
[円]</t>
    <rPh sb="1" eb="3">
      <t>タンイ</t>
    </rPh>
    <rPh sb="7" eb="9">
      <t>タンカ</t>
    </rPh>
    <rPh sb="11" eb="13">
      <t>チイキ</t>
    </rPh>
    <rPh sb="13" eb="15">
      <t>タンカ</t>
    </rPh>
    <rPh sb="18" eb="19">
      <t>エン</t>
    </rPh>
    <phoneticPr fontId="13"/>
  </si>
  <si>
    <t>都道府県</t>
    <rPh sb="0" eb="4">
      <t>トドウフケン</t>
    </rPh>
    <phoneticPr fontId="13"/>
  </si>
  <si>
    <t>市区町村</t>
    <rPh sb="0" eb="2">
      <t>シク</t>
    </rPh>
    <rPh sb="2" eb="4">
      <t>チョウソン</t>
    </rPh>
    <phoneticPr fontId="13"/>
  </si>
  <si>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</si>
  <si>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介護職員等処遇改善加算 処遇改善計画書（令和８年度）</t>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</si>
  <si>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</si>
  <si>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</si>
  <si>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</si>
  <si>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</si>
  <si>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</si>
  <si>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</si>
  <si>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</si>
  <si>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</si>
  <si>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</si>
  <si>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</si>
  <si>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</si>
  <si>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3"/>
  </si>
  <si>
    <t>←</t>
    <phoneticPr fontId="13"/>
  </si>
  <si>
    <t>【記入上の注意】</t>
    <rPh sb="1" eb="3">
      <t>キニュウ</t>
    </rPh>
    <rPh sb="3" eb="4">
      <t>ジョウ</t>
    </rPh>
    <rPh sb="5" eb="7">
      <t>チュウイ</t>
    </rPh>
    <phoneticPr fontId="13"/>
  </si>
  <si>
    <t>・</t>
    <phoneticPr fontId="13"/>
  </si>
  <si>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</si>
  <si>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</si>
  <si>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</si>
  <si>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</si>
  <si>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</si>
  <si>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</si>
  <si>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</si>
  <si>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</si>
  <si>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４、５月</t>
    <rPh sb="3" eb="4">
      <t>ガツ</t>
    </rPh>
    <phoneticPr fontId="13"/>
  </si>
  <si>
    <t>６月以降</t>
    <rPh sb="1" eb="2">
      <t>ガツ</t>
    </rPh>
    <rPh sb="2" eb="4">
      <t>イコウ</t>
    </rPh>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</si>
  <si>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</si>
  <si>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</si>
  <si>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3"/>
  </si>
  <si>
    <t>別紙様式2-2、2-3「②・③キャリアパス要件Ⅰ・Ⅱ」の欄から転記（詳しい要件の内容は参考シートを参照）</t>
    <rPh sb="31" eb="33">
      <t>テンキ</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</si>
  <si>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</si>
  <si>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</si>
  <si>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</si>
  <si>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別紙様式2-2、2-3「④キャリアパス要件Ⅲ」の欄から転記（詳しい要件の内容は参考シートを参照）</t>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</si>
  <si>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</si>
  <si>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</si>
  <si>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</si>
  <si>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別紙様式2-2、2-3「⑤キャリアパス要件Ⅳ」の欄から転記</t>
    <phoneticPr fontId="13"/>
  </si>
  <si>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3"/>
  </si>
  <si>
    <t>⇒上記に「×」が付いた場合、この欄に記入すること</t>
    <rPh sb="1" eb="3">
      <t>ジョウキ</t>
    </rPh>
    <phoneticPr fontId="13"/>
  </si>
  <si>
    <t>「改善後の賃金が年額440万円以上となる者」を設定できない場合その理由</t>
    <rPh sb="1" eb="3">
      <t>カイゼン</t>
    </rPh>
    <phoneticPr fontId="13"/>
  </si>
  <si>
    <t>！キャリアパス要件Ⅳの欄に「×」があるのに、左のチェックボックスにチェック（✔）が入っていません。</t>
    <rPh sb="7" eb="9">
      <t>ヨウケン</t>
    </rPh>
    <rPh sb="11" eb="12">
      <t>ラン</t>
    </rPh>
    <rPh sb="22" eb="23">
      <t>ヒダリ</t>
    </rPh>
    <phoneticPr fontId="13"/>
  </si>
  <si>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</si>
  <si>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</si>
  <si>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3"/>
  </si>
  <si>
    <t>その他（</t>
    <rPh sb="2" eb="3">
      <t>タ</t>
    </rPh>
    <phoneticPr fontId="13"/>
  </si>
  <si>
    <t>）</t>
    <phoneticPr fontId="13"/>
  </si>
  <si>
    <t>！「その他」にチェック（✔）した場合は、具体的な内容を記載してください。</t>
    <rPh sb="4" eb="5">
      <t>タ</t>
    </rPh>
    <rPh sb="16" eb="18">
      <t>バアイ</t>
    </rPh>
    <rPh sb="20" eb="22">
      <t>グタイ</t>
    </rPh>
    <phoneticPr fontId="13"/>
  </si>
  <si>
    <t>（５）キャリアパス要件Ⅴ（介護福祉士等の配置要件）　</t>
    <rPh sb="9" eb="11">
      <t>ヨウケン</t>
    </rPh>
    <phoneticPr fontId="13"/>
  </si>
  <si>
    <t>処遇改善加算Ⅰを算定する事業所数</t>
    <rPh sb="8" eb="10">
      <t>サンテイ</t>
    </rPh>
    <rPh sb="12" eb="15">
      <t>ジギョウショ</t>
    </rPh>
    <rPh sb="15" eb="16">
      <t>スウ</t>
    </rPh>
    <phoneticPr fontId="13"/>
  </si>
  <si>
    <t>別紙様式2-2、2-3「⑥キャリアパス要件Ⅴ」の欄から転記</t>
    <rPh sb="19" eb="21">
      <t>ヨウケン</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</si>
  <si>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</si>
  <si>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</si>
  <si>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令和８年度特例要件を満たすことで、当該要件を満たすこととしている場合、
令和９年３月末までに職場環境等要件に係る取組を行うことを誓約します。</t>
    <phoneticPr fontId="13"/>
  </si>
  <si>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3"/>
  </si>
  <si>
    <t>【４，５月は、処遇改善加算Ⅰ・Ⅱ、６月以降は処遇改善加算Ⅰイ、Ⅰロ、Ⅱイ、Ⅱロが対象】</t>
    <rPh sb="40" eb="42">
      <t>タイショウ</t>
    </rPh>
    <phoneticPr fontId="13"/>
  </si>
  <si>
    <t>⇒</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</si>
  <si>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</si>
  <si>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【処遇改善加算Ⅲ・Ⅳ、６月以降は新規に対象となるサービスも対象】</t>
    <rPh sb="16" eb="18">
      <t>シンキ</t>
    </rPh>
    <rPh sb="19" eb="21">
      <t>タイショウ</t>
    </rPh>
    <rPh sb="29" eb="31">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</si>
  <si>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3"/>
  </si>
  <si>
    <t>区分</t>
    <rPh sb="0" eb="2">
      <t>クブン</t>
    </rPh>
    <phoneticPr fontId="13"/>
  </si>
  <si>
    <t>内容</t>
    <rPh sb="0" eb="2">
      <t>ナイヨウ</t>
    </rPh>
    <phoneticPr fontId="13"/>
  </si>
  <si>
    <t>選択項目数</t>
    <rPh sb="0" eb="2">
      <t>センタク</t>
    </rPh>
    <rPh sb="2" eb="5">
      <t>コウモクスウ</t>
    </rPh>
    <phoneticPr fontId="13"/>
  </si>
  <si>
    <t>入力必要数判定</t>
    <rPh sb="0" eb="2">
      <t>ニュウリョク</t>
    </rPh>
    <rPh sb="2" eb="5">
      <t>ヒツヨウスウ</t>
    </rPh>
    <rPh sb="5" eb="7">
      <t>ハンテイ</t>
    </rPh>
    <phoneticPr fontId="13"/>
  </si>
  <si>
    <t>入職促進に向けた取組</t>
    <phoneticPr fontId="13"/>
  </si>
  <si>
    <t>①法人や事業所の経営理念やケア方針・人材育成方針、その実現のための施策・仕組みなどの明確化</t>
    <phoneticPr fontId="13"/>
  </si>
  <si>
    <t>②事業者の共同による採用・人事ローテーション・研修のための制度構築</t>
    <phoneticPr fontId="13"/>
  </si>
  <si>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3"/>
  </si>
  <si>
    <t>④職業体験の受入れや地域行事への参加や主催等による職業魅力度向上の取組の実施</t>
    <phoneticPr fontId="13"/>
  </si>
  <si>
    <t>資質の向上やキャリアアップに
向けた支援</t>
    <phoneticPr fontId="13"/>
  </si>
  <si>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3"/>
  </si>
  <si>
    <t>⑥研修の受講やキャリア段位制度と人事考課との連動</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</si>
  <si>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</si>
  <si>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</si>
  <si>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</si>
  <si>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⑨子育てや家族等の介護等と仕事の両立を目指す者のための休業制度等の充実、事業所内託児施設の整備</t>
    <phoneticPr fontId="13"/>
  </si>
  <si>
    <t>⑩職員の事情等の状況に応じた勤務シフトや短時間正規職員制度の導入、職員の希望に即した非正規職員から正規職員への転換の制度等の整備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</si>
  <si>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3"/>
  </si>
  <si>
    <t>⑫有給休暇の取得促進のため、情報共有や複数担当制等により、業務の属人化の解消、業務配分の偏りの解消を行っている</t>
    <phoneticPr fontId="13"/>
  </si>
  <si>
    <t>腰痛を
含む
心身の
健康管理</t>
    <phoneticPr fontId="13"/>
  </si>
  <si>
    <t>⑬業務や福利厚生制度、メンタルヘルス等の職員相談窓口の設置等相談体制の充実</t>
    <phoneticPr fontId="13"/>
  </si>
  <si>
    <t>⑭短時間勤務労働者等も受診可能な健康診断・ストレスチェックや、従業員のための休憩室の設置等健康管理対策の実施</t>
    <phoneticPr fontId="13"/>
  </si>
  <si>
    <t>⑮職員の身体の負担軽減のための介護技術の修得支援、職員に対する腰痛対策の研修、管理者に対する雇用管理改善の研修等の実施</t>
    <rPh sb="1" eb="3">
      <t>ショクイン</t>
    </rPh>
    <phoneticPr fontId="13"/>
  </si>
  <si>
    <t>⑯事故・トラブルへの対応マニュアル等の作成等の体制の整備</t>
    <phoneticPr fontId="13"/>
  </si>
  <si>
    <t>生産性
向上のため
の取組</t>
    <phoneticPr fontId="13"/>
  </si>
  <si>
    <t>⑰厚生労働省が示している「生産性向上ガイドライン」に基づき、業務改善活動の体制構築（委員会やプロジェクトチームの立ち上げ、外部の研修会の活用等）を行っている</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</si>
  <si>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</si>
  <si>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</si>
  <si>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</si>
  <si>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㉑介護ソフト（記録、情報共有、請求業務転記が不要なもの。）、情報端末（タブレット端末、スマートフォン端末等）の導入</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</si>
  <si>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</si>
  <si>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</si>
  <si>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</si>
  <si>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</si>
  <si>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</si>
  <si>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㉕ミーティング等による職場内コミュニケーションの円滑化による個々の職員の気づきを踏まえた勤務環境やケア内容の改善</t>
    <phoneticPr fontId="13"/>
  </si>
  <si>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3"/>
  </si>
  <si>
    <t>㉗利用者本位のケア方針など介護保険や法人の理念等を定期的に学ぶ機会の提供</t>
    <phoneticPr fontId="13"/>
  </si>
  <si>
    <t>㉘ケアの好事例や、利用者やその家族からの謝意等の情報を共有する機会の提供</t>
    <phoneticPr fontId="13"/>
  </si>
  <si>
    <t>見える化要件　【４，５月は、処遇改善加算Ⅰ・Ⅱ、６月以降は処遇改善加算Ⅰイ、Ⅰロ、Ⅱイ、Ⅱロが対象】</t>
    <rPh sb="0" eb="1">
      <t>ミ</t>
    </rPh>
    <rPh sb="3" eb="4">
      <t>カ</t>
    </rPh>
    <rPh sb="4" eb="5">
      <t>ヨウ</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</si>
  <si>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</si>
  <si>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t>ホームページ
への掲載</t>
    <rPh sb="9" eb="11">
      <t>ケイサイ</t>
    </rPh>
    <phoneticPr fontId="13"/>
  </si>
  <si>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3"/>
  </si>
  <si>
    <t>！実施する周知方法が選択されていません。</t>
    <rPh sb="10" eb="12">
      <t>センタク</t>
    </rPh>
    <phoneticPr fontId="13"/>
  </si>
  <si>
    <t>職場環境等要件の28項目のうち、実施する取組項目の自社のホームページへの掲載</t>
    <rPh sb="22" eb="24">
      <t>コウモク</t>
    </rPh>
    <rPh sb="25" eb="27">
      <t>ジシャ</t>
    </rPh>
    <rPh sb="36" eb="38">
      <t>ケイサイ</t>
    </rPh>
    <phoneticPr fontId="13"/>
  </si>
  <si>
    <t>（７）令和８年度特例要件</t>
    <rPh sb="3" eb="5">
      <t>レイワ</t>
    </rPh>
    <rPh sb="6" eb="8">
      <t>ネンド</t>
    </rPh>
    <rPh sb="8" eb="10">
      <t>トクレイ</t>
    </rPh>
    <rPh sb="10" eb="12">
      <t>ヨウケン</t>
    </rPh>
    <phoneticPr fontId="13"/>
  </si>
  <si>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3"/>
  </si>
  <si>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</si>
  <si>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</si>
  <si>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</si>
  <si>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</si>
  <si>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</si>
  <si>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</si>
  <si>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</si>
  <si>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</si>
  <si>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期間中に事業所が休廃止した場合には、一時金等により介護職員その他の職員の賃金として配分します。</t>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</si>
  <si>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</si>
  <si>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</si>
  <si>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</si>
  <si>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</si>
  <si>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</si>
  <si>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</si>
  <si>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</si>
  <si>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</si>
  <si>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</si>
  <si>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</si>
  <si>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</si>
  <si>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</si>
  <si>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</si>
  <si>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</si>
  <si>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</si>
  <si>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</si>
  <si>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</si>
  <si>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</si>
  <si>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</si>
  <si>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</si>
  <si>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</si>
  <si>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</si>
  <si>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</si>
  <si>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</si>
  <si>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３　介護職員等処遇改善加算の要件について</t>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</si>
  <si>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</si>
  <si>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</si>
  <si>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</si>
  <si>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</si>
  <si>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</si>
  <si>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</si>
  <si>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</si>
  <si>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</si>
  <si>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</si>
  <si>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</si>
  <si>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</si>
  <si>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3"/>
  </si>
  <si>
    <t>（５）</t>
    <phoneticPr fontId="13"/>
  </si>
  <si>
    <t>キャリアパス要件Ⅴ</t>
    <phoneticPr fontId="13"/>
  </si>
  <si>
    <t>キャリアパス要件Ⅴ（介護福祉士等の配置要件）を満たすこと</t>
    <rPh sb="15" eb="16">
      <t>トウ</t>
    </rPh>
    <rPh sb="23" eb="24">
      <t>ミ</t>
    </rPh>
    <phoneticPr fontId="13"/>
  </si>
  <si>
    <t>（６）</t>
    <phoneticPr fontId="13"/>
  </si>
  <si>
    <t>職場環境等要件</t>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</si>
  <si>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</si>
  <si>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</si>
  <si>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</si>
  <si>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</si>
  <si>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</si>
  <si>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</si>
  <si>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</si>
  <si>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</si>
  <si>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</si>
  <si>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</si>
  <si>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</si>
  <si>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処遇改善加算Ⅰ・Ⅱの算定を届け出た事業所数
（短期入所・予防・総合事業での重複除く）</t>
    <rPh sb="10" eb="12">
      <t>サンテイ</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</si>
  <si>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</si>
  <si>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改善後の賃金が年額440万円以上となる者の数</t>
    <phoneticPr fontId="13"/>
  </si>
  <si>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3"/>
  </si>
  <si>
    <t>改善後の賃金要件を満たす職員は０人であって、令和８年度特例要件は満たす事業所数</t>
    <rPh sb="22" eb="23">
      <t>レイ</t>
    </rPh>
    <phoneticPr fontId="13"/>
  </si>
  <si>
    <t>介護保険
事業所番号</t>
    <rPh sb="0" eb="2">
      <t>カイゴ</t>
    </rPh>
    <rPh sb="2" eb="4">
      <t>ホケン</t>
    </rPh>
    <rPh sb="5" eb="8">
      <t>ジギョウショ</t>
    </rPh>
    <rPh sb="8" eb="10">
      <t>バンゴウ</t>
    </rPh>
    <phoneticPr fontId="13"/>
  </si>
  <si>
    <t>事業所名</t>
    <rPh sb="0" eb="3">
      <t>ジギョウショ</t>
    </rPh>
    <rPh sb="3" eb="4">
      <t>メイ</t>
    </rPh>
    <phoneticPr fontId="13"/>
  </si>
  <si>
    <t>一月あたり介護報酬総単位数（処遇改善加算を除く）[単位]
(a)</t>
    <phoneticPr fontId="13"/>
  </si>
  <si>
    <t>１単位
あたりの
単価[円]
(b)</t>
    <rPh sb="1" eb="3">
      <t>タンイ</t>
    </rPh>
    <rPh sb="9" eb="11">
      <t>タンカ</t>
    </rPh>
    <rPh sb="12" eb="13">
      <t>エン</t>
    </rPh>
    <phoneticPr fontId="13"/>
  </si>
  <si>
    <t>令和８年４・５月に
算定する処遇改善加算の区分</t>
    <rPh sb="0" eb="2">
      <t>レイワ</t>
    </rPh>
    <rPh sb="3" eb="4">
      <t>ネン</t>
    </rPh>
    <rPh sb="7" eb="8">
      <t>ガツ</t>
    </rPh>
    <rPh sb="10" eb="12">
      <t>サンテイ</t>
    </rPh>
    <rPh sb="21" eb="23">
      <t>クブン</t>
    </rPh>
    <phoneticPr fontId="13"/>
  </si>
  <si>
    <t>加
算
率
(c)</t>
    <rPh sb="0" eb="1">
      <t>カ</t>
    </rPh>
    <rPh sb="2" eb="3">
      <t>ザン</t>
    </rPh>
    <rPh sb="4" eb="5">
      <t>リツ</t>
    </rPh>
    <phoneticPr fontId="13"/>
  </si>
  <si>
    <t>算定対象月
(d)
※通常は令和８年４月・５月</t>
    <rPh sb="0" eb="2">
      <t>サンテイ</t>
    </rPh>
    <rPh sb="2" eb="4">
      <t>タイショウ</t>
    </rPh>
    <rPh sb="4" eb="5">
      <t>ツキ</t>
    </rPh>
    <rPh sb="16" eb="18">
      <t>レイワ</t>
    </rPh>
    <rPh sb="19" eb="20">
      <t>ネン</t>
    </rPh>
    <phoneticPr fontId="13"/>
  </si>
  <si>
    <t>処遇改善加算の
見込額[円]
(a×b×c×d)</t>
    <rPh sb="8" eb="10">
      <t>ミコ</t>
    </rPh>
    <rPh sb="10" eb="11">
      <t>ガク</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</si>
  <si>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</si>
  <si>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</si>
  <si>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</si>
  <si>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</si>
  <si>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</si>
  <si>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</si>
  <si>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</si>
  <si>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</si>
  <si>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</si>
  <si>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</si>
  <si>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月額賃金要件Ⅰを満たす</t>
    <rPh sb="0" eb="2">
      <t>ゲツガク</t>
    </rPh>
    <rPh sb="2" eb="4">
      <t>チンギン</t>
    </rPh>
    <rPh sb="4" eb="6">
      <t>ヨウケン</t>
    </rPh>
    <rPh sb="8" eb="9">
      <t>ミ</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</si>
  <si>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</si>
  <si>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</si>
  <si>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r>
      <t>改善後の賃金要件</t>
    </r>
    <r>
      <rPr>
        <sz val="11"/>
        <rFont val="ＭＳ Ｐゴシック"/>
        <family val="3"/>
        <charset val="128"/>
      </rPr>
      <t>（年額440万円以上）</t>
    </r>
    <r>
      <rPr>
        <sz val="14"/>
        <rFont val="ＭＳ Ｐゴシック"/>
        <family val="3"/>
        <charset val="128"/>
      </rPr>
      <t>を満たす職員数を記載</t>
    </r>
    <phoneticPr fontId="13"/>
  </si>
  <si>
    <t>改善後の
賃金要件を
満たす職員は
０人であって、
令和８年度
特例要件
は満たす／誓約する</t>
    <rPh sb="42" eb="44">
      <t>セイヤク</t>
    </rPh>
    <phoneticPr fontId="13"/>
  </si>
  <si>
    <t>介護福祉士等の配置要件の状況が分かる加算の算定状況</t>
    <rPh sb="5" eb="6">
      <t>トウ</t>
    </rPh>
    <rPh sb="9" eb="11">
      <t>ヨウケン</t>
    </rPh>
    <rPh sb="12" eb="14">
      <t>ジョウキョウ</t>
    </rPh>
    <rPh sb="15" eb="16">
      <t>ワ</t>
    </rPh>
    <phoneticPr fontId="13"/>
  </si>
  <si>
    <t>生産性向上や協働化に係る取組を実施</t>
    <rPh sb="15" eb="17">
      <t>ジッシ</t>
    </rPh>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</si>
  <si>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</si>
  <si>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</si>
  <si>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</si>
  <si>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</si>
  <si>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</si>
  <si>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</si>
  <si>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</si>
  <si>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</si>
  <si>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</si>
  <si>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</si>
  <si>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⑤の記入状況チェック</t>
    <rPh sb="2" eb="4">
      <t>キニュウ</t>
    </rPh>
    <rPh sb="4" eb="6">
      <t>ジョウキョウ</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</si>
  <si>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</si>
  <si>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</si>
  <si>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</si>
  <si>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</si>
  <si>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</si>
  <si>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</si>
  <si>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特例要件上の○の処理</t>
    <rPh sb="0" eb="2">
      <t>トクレイ</t>
    </rPh>
    <rPh sb="2" eb="4">
      <t>ヨウケン</t>
    </rPh>
    <rPh sb="4" eb="5">
      <t>ウエ</t>
    </rPh>
    <rPh sb="8" eb="10">
      <t>ショリ</t>
    </rPh>
    <phoneticPr fontId="13"/>
  </si>
  <si>
    <t>（指定権者ソート用）</t>
    <rPh sb="1" eb="5">
      <t>シテイケンジャ</t>
    </rPh>
    <phoneticPr fontId="13"/>
  </si>
  <si>
    <t>特例要件全体の判定用</t>
    <phoneticPr fontId="13"/>
  </si>
  <si>
    <t>キャリアパス要件Ⅳその他判定</t>
    <rPh sb="6" eb="8">
      <t>ヨウケン</t>
    </rPh>
    <rPh sb="11" eb="12">
      <t>タ</t>
    </rPh>
    <rPh sb="12" eb="14">
      <t>ハンテイ</t>
    </rPh>
    <phoneticPr fontId="13"/>
  </si>
  <si>
    <t>年</t>
    <phoneticPr fontId="13"/>
  </si>
  <si>
    <t>月～令和</t>
    <rPh sb="0" eb="1">
      <t>ツキ</t>
    </rPh>
    <rPh sb="2" eb="4">
      <t>レイワ</t>
    </rPh>
    <phoneticPr fontId="13"/>
  </si>
  <si>
    <t>月</t>
    <rPh sb="0" eb="1">
      <t>ツキ</t>
    </rPh>
    <phoneticPr fontId="13"/>
  </si>
  <si>
    <t>（</t>
    <phoneticPr fontId="13"/>
  </si>
  <si>
    <t>ヶ月）</t>
    <rPh sb="1" eb="2">
      <t>ゲツ</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</si>
  <si>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</si>
  <si>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</si>
  <si>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</si>
  <si>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</si>
  <si>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</si>
  <si>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</si>
  <si>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</si>
  <si>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４、５月時点の処遇改善加算対象サービス</t>
    <rPh sb="3" eb="4">
      <t>ガツ</t>
    </rPh>
    <rPh sb="4" eb="6">
      <t>ジテン</t>
    </rPh>
    <phoneticPr fontId="13"/>
  </si>
  <si>
    <t>②・③の選択肢</t>
    <rPh sb="4" eb="7">
      <t>センタクシ</t>
    </rPh>
    <phoneticPr fontId="13"/>
  </si>
  <si>
    <t>⑤の記入状況チェック</t>
    <phoneticPr fontId="13"/>
  </si>
  <si>
    <t>特例要件不要の場合の色消し</t>
    <rPh sb="0" eb="2">
      <t>トクレイ</t>
    </rPh>
    <rPh sb="2" eb="4">
      <t>ヨウケン</t>
    </rPh>
    <rPh sb="4" eb="6">
      <t>フヨウ</t>
    </rPh>
    <rPh sb="7" eb="9">
      <t>バアイ</t>
    </rPh>
    <rPh sb="10" eb="12">
      <t>イロケ</t>
    </rPh>
    <phoneticPr fontId="13"/>
  </si>
  <si>
    <t>新規対象サービスの特例要件判定</t>
    <rPh sb="0" eb="2">
      <t>シンキ</t>
    </rPh>
    <rPh sb="2" eb="4">
      <t>タイショウ</t>
    </rPh>
    <rPh sb="9" eb="11">
      <t>トクレイ</t>
    </rPh>
    <rPh sb="11" eb="13">
      <t>ヨウケン</t>
    </rPh>
    <rPh sb="13" eb="15">
      <t>ハンテイ</t>
    </rPh>
    <phoneticPr fontId="13"/>
  </si>
  <si>
    <t>訪問看護特例要件入力チェック</t>
    <rPh sb="0" eb="2">
      <t>ホウモン</t>
    </rPh>
    <rPh sb="2" eb="4">
      <t>カンゴ</t>
    </rPh>
    <rPh sb="4" eb="6">
      <t>トクレイ</t>
    </rPh>
    <rPh sb="6" eb="8">
      <t>ヨウケン</t>
    </rPh>
    <rPh sb="8" eb="10">
      <t>ニュウリョク</t>
    </rPh>
    <phoneticPr fontId="13"/>
  </si>
  <si>
    <t>特例要件全体の判定用</t>
    <rPh sb="0" eb="2">
      <t>トクレイ</t>
    </rPh>
    <rPh sb="2" eb="4">
      <t>ヨウケン</t>
    </rPh>
    <rPh sb="4" eb="6">
      <t>ゼンタイ</t>
    </rPh>
    <rPh sb="7" eb="9">
      <t>ハンテイ</t>
    </rPh>
    <rPh sb="9" eb="10">
      <t>ヨウ</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</si>
  <si>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</si>
  <si>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</si>
  <si>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</si>
  <si>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</si>
  <si>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</si>
  <si>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</si>
  <si>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</si>
  <si>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</si>
  <si>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</si>
  <si>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</si>
  <si>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</si>
  <si>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</si>
  <si>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</si>
  <si>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</si>
  <si>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</si>
  <si>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</si>
  <si>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</si>
  <si>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</si>
  <si>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</si>
  <si>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</si>
  <si>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8"/>
  </si>
  <si>
    <t>例：訪問系（簡易版）</t>
    <rPh sb="0" eb="1">
      <t xml:space="preserve">レイ </t>
    </rPh>
    <rPh sb="2" eb="5">
      <t>カンイバン</t>
    </rPh>
    <phoneticPr fontId="58"/>
  </si>
  <si>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</si>
  <si>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</si>
  <si>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</si>
  <si>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8"/>
  </si>
  <si>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</si>
  <si>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</si>
  <si>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</si>
  <si>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</si>
  <si>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</si>
  <si>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</si>
  <si>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</si>
  <si>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</si>
  <si>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</si>
  <si>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</si>
  <si>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8"/>
  </si>
  <si>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</si>
  <si>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</si>
  <si>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</si>
  <si>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</si>
  <si>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8"/>
  </si>
  <si>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</si>
  <si>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8"/>
  </si>
  <si>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8"/>
  </si>
  <si>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</si>
  <si>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</si>
  <si>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</si>
  <si>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</si>
  <si>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</si>
  <si>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</si>
  <si>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</si>
  <si>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</si>
  <si>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</si>
  <si>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</si>
  <si>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</si>
  <si>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表11　選択様式</t>
    <rPh sb="0" eb="1">
      <t>ヒョウ</t>
    </rPh>
    <rPh sb="4" eb="6">
      <t>センタク</t>
    </rPh>
    <rPh sb="6" eb="8">
      <t>ヨウシキ</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</si>
  <si>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</si>
  <si>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</si>
  <si>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</si>
  <si>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</si>
  <si>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処遇改善加算</t>
    <rPh sb="0" eb="4">
      <t>ショグウカイゼン</t>
    </rPh>
    <rPh sb="4" eb="6">
      <t>カサン</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</si>
  <si>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</si>
  <si>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</si>
  <si>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</si>
  <si>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8"/>
  </si>
  <si>
    <t>上乗せ割合</t>
    <rPh sb="0" eb="2">
      <t>ウワノ</t>
    </rPh>
    <rPh sb="3" eb="5">
      <t>ワリアイ</t>
    </rPh>
    <phoneticPr fontId="58"/>
  </si>
  <si>
    <t>市区町村</t>
    <rPh sb="0" eb="4">
      <t>シクチョウソン</t>
    </rPh>
    <phoneticPr fontId="65"/>
  </si>
  <si>
    <t>組み合わせ</t>
    <rPh sb="0" eb="1">
      <t>ク</t>
    </rPh>
    <rPh sb="2" eb="3">
      <t>ア</t>
    </rPh>
    <phoneticPr fontId="13"/>
  </si>
  <si>
    <t>介護サービス</t>
    <rPh sb="0" eb="2">
      <t>カイゴ</t>
    </rPh>
    <phoneticPr fontId="58"/>
  </si>
  <si>
    <t>人件費割合</t>
    <rPh sb="0" eb="3">
      <t>ジンケンヒ</t>
    </rPh>
    <rPh sb="3" eb="5">
      <t>ワリアイ</t>
    </rPh>
    <phoneticPr fontId="58"/>
  </si>
  <si>
    <t>チェックボックス</t>
    <phoneticPr fontId="13"/>
  </si>
  <si>
    <t>誓約</t>
    <rPh sb="0" eb="2">
      <t>セイヤク</t>
    </rPh>
    <phoneticPr fontId="13"/>
  </si>
  <si>
    <t>対象</t>
    <rPh sb="0" eb="2">
      <t>タイショウ</t>
    </rPh>
    <phoneticPr fontId="13"/>
  </si>
  <si>
    <t>介護福祉士等の配置要件</t>
    <rPh sb="0" eb="5">
      <t>カイゴフクシシ</t>
    </rPh>
    <rPh sb="5" eb="6">
      <t>トウ</t>
    </rPh>
    <rPh sb="7" eb="9">
      <t>ハイチ</t>
    </rPh>
    <rPh sb="9" eb="11">
      <t>ヨウケン</t>
    </rPh>
    <phoneticPr fontId="13"/>
  </si>
  <si>
    <t>要件</t>
    <rPh sb="0" eb="2">
      <t>ヨウケン</t>
    </rPh>
    <phoneticPr fontId="13"/>
  </si>
  <si>
    <t>○</t>
    <phoneticPr fontId="13"/>
  </si>
  <si>
    <t>処遇改善加算Ⅰ</t>
  </si>
  <si>
    <t>処遇改善加算Ⅱ</t>
  </si>
  <si>
    <t>処遇改善加算Ⅲ</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</si>
  <si>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</si>
  <si>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</si>
  <si>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</si>
  <si>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</si>
  <si>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</si>
  <si>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</si>
  <si>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</si>
  <si>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</si>
  <si>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</si>
  <si>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</si>
  <si>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phoneticPr fontId="13"/>
  </si>
  <si>
    <t>札幌市</t>
  </si>
  <si>
    <t>1級地</t>
    <rPh sb="1" eb="3">
      <t>キュウチ</t>
    </rPh>
    <phoneticPr fontId="58"/>
  </si>
  <si>
    <t>東京都</t>
    <rPh sb="0" eb="2">
      <t>トウキョウ</t>
    </rPh>
    <rPh sb="2" eb="3">
      <t>ト</t>
    </rPh>
    <phoneticPr fontId="13"/>
  </si>
  <si>
    <t>千代田区</t>
    <rPh sb="0" eb="4">
      <t>チヨダク</t>
    </rPh>
    <phoneticPr fontId="4"/>
  </si>
  <si>
    <t>訪問介護</t>
  </si>
  <si>
    <t>✓</t>
    <phoneticPr fontId="13"/>
  </si>
  <si>
    <t>訪問介護Ⅴ</t>
  </si>
  <si>
    <t>特定事業所加算Ⅰ</t>
    <rPh sb="0" eb="7">
      <t>ト</t>
    </rPh>
    <phoneticPr fontId="3"/>
  </si>
  <si>
    <t>特定事業所加算Ⅱ</t>
    <rPh sb="0" eb="7">
      <t>ト</t>
    </rPh>
    <phoneticPr fontId="3"/>
  </si>
  <si>
    <t>訪問介護R8</t>
  </si>
  <si>
    <t>ケアプランデータ連携システムを利用している</t>
    <phoneticPr fontId="13"/>
  </si>
  <si>
    <t>ケアプランデータ連携システムの利用を誓約</t>
    <rPh sb="18" eb="20">
      <t>セイヤク</t>
    </rPh>
    <phoneticPr fontId="13"/>
  </si>
  <si>
    <t>社会福祉連携推進法人に所属</t>
    <rPh sb="11" eb="13">
      <t>ショゾク</t>
    </rPh>
    <phoneticPr fontId="13"/>
  </si>
  <si>
    <t>11</t>
    <phoneticPr fontId="91"/>
  </si>
  <si>
    <t>その他</t>
    <rPh sb="2" eb="3">
      <t>タ</t>
    </rPh>
    <phoneticPr fontId="13"/>
  </si>
  <si>
    <t>青森県</t>
  </si>
  <si>
    <t>函館市</t>
  </si>
  <si>
    <t>中央区</t>
    <rPh sb="0" eb="3">
      <t>チュウオウク</t>
    </rPh>
    <phoneticPr fontId="4"/>
  </si>
  <si>
    <t>夜間対応型訪問介護</t>
  </si>
  <si>
    <t>夜間対応型訪問介護</t>
    <phoneticPr fontId="13"/>
  </si>
  <si>
    <t>夜間対応型訪問介護Ⅴ</t>
  </si>
  <si>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</si>
  <si>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</si>
  <si>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夜間対応型訪問介護R8</t>
  </si>
  <si>
    <t>ケアプランデータ連携システムの利用を誓約</t>
  </si>
  <si>
    <t>71</t>
    <phoneticPr fontId="91"/>
  </si>
  <si>
    <t>岩手県</t>
  </si>
  <si>
    <t>小樽市</t>
  </si>
  <si>
    <t>港区</t>
    <rPh sb="0" eb="2">
      <t>ミナトク</t>
    </rPh>
    <phoneticPr fontId="4"/>
  </si>
  <si>
    <t>定期巡回･随時対応型訪問介護看護</t>
  </si>
  <si>
    <t>定期巡回･随時対応型訪問介護看護</t>
    <phoneticPr fontId="13"/>
  </si>
  <si>
    <t>定期巡回・随時対応型訪問介護看護Ⅴ</t>
  </si>
  <si>
    <t>定期巡回・随時対応型訪問介護看護R8</t>
  </si>
  <si>
    <t>76</t>
    <phoneticPr fontId="91"/>
  </si>
  <si>
    <t>宮城県</t>
  </si>
  <si>
    <t>旭川市</t>
  </si>
  <si>
    <t>新宿区</t>
    <rPh sb="0" eb="3">
      <t>シンジュクク</t>
    </rPh>
    <phoneticPr fontId="4"/>
  </si>
  <si>
    <t>訪問入浴介護</t>
    <phoneticPr fontId="13"/>
  </si>
  <si>
    <t>訪問入浴介護Ⅴ</t>
  </si>
  <si>
    <t>訪問入浴介護R8</t>
  </si>
  <si>
    <t>令和８年度特例要件を満たす</t>
    <rPh sb="0" eb="2">
      <t>レイワ</t>
    </rPh>
    <rPh sb="3" eb="5">
      <t>ネンド</t>
    </rPh>
    <rPh sb="5" eb="7">
      <t>トクレイ</t>
    </rPh>
    <rPh sb="7" eb="9">
      <t>ヨウケン</t>
    </rPh>
    <rPh sb="10" eb="11">
      <t>ミ</t>
    </rPh>
    <phoneticPr fontId="13"/>
  </si>
  <si>
    <t>12</t>
    <phoneticPr fontId="91"/>
  </si>
  <si>
    <t>秋田県</t>
  </si>
  <si>
    <t>室蘭市</t>
  </si>
  <si>
    <t>文京区</t>
    <rPh sb="0" eb="3">
      <t>ブンキョウク</t>
    </rPh>
    <phoneticPr fontId="4"/>
  </si>
  <si>
    <t>介護予防訪問入浴介護</t>
    <phoneticPr fontId="13"/>
  </si>
  <si>
    <t>対象外</t>
    <rPh sb="0" eb="2">
      <t>タイショウ</t>
    </rPh>
    <rPh sb="2" eb="3">
      <t>ガイ</t>
    </rPh>
    <phoneticPr fontId="13"/>
  </si>
  <si>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</si>
  <si>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</si>
  <si>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3"/>
  </si>
  <si>
    <t>62</t>
    <phoneticPr fontId="91"/>
  </si>
  <si>
    <t>介護予防</t>
    <rPh sb="0" eb="2">
      <t>カイゴ</t>
    </rPh>
    <rPh sb="2" eb="4">
      <t>ヨボウ</t>
    </rPh>
    <phoneticPr fontId="13"/>
  </si>
  <si>
    <t>山形県</t>
  </si>
  <si>
    <t>釧路市</t>
  </si>
  <si>
    <t>台東区</t>
    <rPh sb="0" eb="3">
      <t>タイトウク</t>
    </rPh>
    <phoneticPr fontId="4"/>
  </si>
  <si>
    <t>通所介護</t>
  </si>
  <si>
    <t>通所介護Ⅴ</t>
  </si>
  <si>
    <t>通所介護R8</t>
  </si>
  <si>
    <t>15</t>
    <phoneticPr fontId="91"/>
  </si>
  <si>
    <t>福島県</t>
  </si>
  <si>
    <t>帯広市</t>
  </si>
  <si>
    <t>墨田区</t>
    <rPh sb="0" eb="3">
      <t>スミダク</t>
    </rPh>
    <phoneticPr fontId="4"/>
  </si>
  <si>
    <t>地域密着型通所介護</t>
  </si>
  <si>
    <t>地域密着型通所介護Ⅴ</t>
  </si>
  <si>
    <t>サービス提供体制強化加算Ⅲイ又はロ</t>
    <rPh sb="4" eb="8">
      <t>テイキョウ</t>
    </rPh>
    <rPh sb="8" eb="10">
      <t>キョウカ</t>
    </rPh>
    <rPh sb="10" eb="12">
      <t>カサン</t>
    </rPh>
    <rPh sb="14" eb="15">
      <t>マタ</t>
    </rPh>
    <phoneticPr fontId="3"/>
  </si>
  <si>
    <t>地域密着型通所介護R8</t>
  </si>
  <si>
    <t>78</t>
    <phoneticPr fontId="91"/>
  </si>
  <si>
    <t>茨城県</t>
  </si>
  <si>
    <t>北見市</t>
  </si>
  <si>
    <t>江東区</t>
    <rPh sb="0" eb="3">
      <t>コウトウク</t>
    </rPh>
    <phoneticPr fontId="4"/>
  </si>
  <si>
    <t>通所リハビリテーション</t>
    <phoneticPr fontId="13"/>
  </si>
  <si>
    <t>通所リハビリテーションⅤ</t>
  </si>
  <si>
    <t>通所リハビリテーションR8</t>
  </si>
  <si>
    <t>キャリアパス要件Ⅰ・Ⅱ_加算対象</t>
    <rPh sb="6" eb="8">
      <t>ヨウケン</t>
    </rPh>
    <rPh sb="12" eb="14">
      <t>カサン</t>
    </rPh>
    <rPh sb="14" eb="16">
      <t>タイショウ</t>
    </rPh>
    <phoneticPr fontId="13"/>
  </si>
  <si>
    <t>16</t>
    <phoneticPr fontId="91"/>
  </si>
  <si>
    <t>栃木県</t>
  </si>
  <si>
    <t>夕張市</t>
  </si>
  <si>
    <t>品川区</t>
    <rPh sb="0" eb="3">
      <t>シナガワク</t>
    </rPh>
    <phoneticPr fontId="4"/>
  </si>
  <si>
    <t>介護予防通所リハビリテーション</t>
    <phoneticPr fontId="13"/>
  </si>
  <si>
    <t>介護予防通所リハビリテーションⅤ</t>
  </si>
  <si>
    <t>介護予防通所リハビリテーションR8</t>
  </si>
  <si>
    <t>66</t>
    <phoneticPr fontId="91"/>
  </si>
  <si>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</si>
  <si>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</si>
  <si>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</si>
  <si>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</si>
  <si>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</si>
  <si>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特定施設入居者生活介護Ⅴ</t>
  </si>
  <si>
    <t>入居継続支援加算Ⅰ又はⅡ</t>
    <rPh sb="0" eb="2">
      <t>ニュウキョ</t>
    </rPh>
    <rPh sb="2" eb="6">
      <t>ケイゾクシエン</t>
    </rPh>
    <rPh sb="6" eb="8">
      <t>カサン</t>
    </rPh>
    <rPh sb="9" eb="10">
      <t>マタ</t>
    </rPh>
    <phoneticPr fontId="3"/>
  </si>
  <si>
    <t>特定施設入居者生活介護R8</t>
  </si>
  <si>
    <t>生産性向上推進体制加算Ⅰ又はⅡを算定済</t>
    <phoneticPr fontId="13"/>
  </si>
  <si>
    <t>生産性向上推進体制加算Ⅰ又はⅡの算定を誓約</t>
    <rPh sb="16" eb="18">
      <t>サンテイ</t>
    </rPh>
    <rPh sb="19" eb="21">
      <t>セイヤク</t>
    </rPh>
    <phoneticPr fontId="13"/>
  </si>
  <si>
    <t>33</t>
    <phoneticPr fontId="91"/>
  </si>
  <si>
    <t>埼玉県</t>
  </si>
  <si>
    <t>網走市</t>
  </si>
  <si>
    <t>大田区</t>
    <rPh sb="0" eb="3">
      <t>オオタク</t>
    </rPh>
    <phoneticPr fontId="4"/>
  </si>
  <si>
    <t>特定施設入居者生活介護（短期利用型）</t>
    <phoneticPr fontId="13"/>
  </si>
  <si>
    <t>特定施設入居者生活介護_短期利用型_Ⅴ</t>
  </si>
  <si>
    <t>特定施設入居者生活介護（短期利用型）</t>
    <rPh sb="12" eb="14">
      <t>タンキ</t>
    </rPh>
    <rPh sb="14" eb="16">
      <t>リヨウ</t>
    </rPh>
    <rPh sb="16" eb="17">
      <t>ガタ</t>
    </rPh>
    <phoneticPr fontId="13"/>
  </si>
  <si>
    <t>特定施設入居者生活介護_短期利用型_R8</t>
  </si>
  <si>
    <t>27</t>
    <phoneticPr fontId="91"/>
  </si>
  <si>
    <t>短期利用型</t>
    <rPh sb="0" eb="5">
      <t>タンキリヨウガタ</t>
    </rPh>
    <phoneticPr fontId="13"/>
  </si>
  <si>
    <t>千葉県</t>
  </si>
  <si>
    <t>留萌市</t>
  </si>
  <si>
    <t>世田谷区</t>
    <rPh sb="0" eb="4">
      <t>セタガヤク</t>
    </rPh>
    <phoneticPr fontId="4"/>
  </si>
  <si>
    <t>介護予防特定施設入居者生活介護</t>
    <phoneticPr fontId="13"/>
  </si>
  <si>
    <t>介護予防特定施設入居者生活介護Ⅴ</t>
  </si>
  <si>
    <t>介護予防特定施設入居者生活介護R8</t>
  </si>
  <si>
    <t>35</t>
    <phoneticPr fontId="91"/>
  </si>
  <si>
    <t>東京都</t>
  </si>
  <si>
    <t>苫小牧市</t>
  </si>
  <si>
    <t>渋谷区</t>
    <rPh sb="0" eb="3">
      <t>シブヤク</t>
    </rPh>
    <phoneticPr fontId="4"/>
  </si>
  <si>
    <t>地域密着型特定施設入居者生活介護</t>
    <phoneticPr fontId="13"/>
  </si>
  <si>
    <t>地域密着型特定施設入居者生活介護</t>
  </si>
  <si>
    <t>地域密着型特定施設入居者生活介護R8</t>
  </si>
  <si>
    <t>生産性向上推進体制加算Ⅰ又はⅡを算定済</t>
  </si>
  <si>
    <t>生産性向上推進体制加算Ⅰ又はⅡの算定を誓約</t>
    <phoneticPr fontId="13"/>
  </si>
  <si>
    <t>キャリアパス要件Ⅰ・Ⅱ_加算対象外</t>
    <rPh sb="12" eb="14">
      <t>カサン</t>
    </rPh>
    <rPh sb="14" eb="17">
      <t>タイショウガイ</t>
    </rPh>
    <phoneticPr fontId="13"/>
  </si>
  <si>
    <t>36</t>
    <phoneticPr fontId="91"/>
  </si>
  <si>
    <t>神奈川県</t>
  </si>
  <si>
    <t>稚内市</t>
  </si>
  <si>
    <t>中野区</t>
    <rPh sb="0" eb="3">
      <t>ナカノク</t>
    </rPh>
    <phoneticPr fontId="4"/>
  </si>
  <si>
    <t>地域密着型特定施設入居者生活介護（短期利用型）</t>
    <phoneticPr fontId="13"/>
  </si>
  <si>
    <t>地域密着型特定施設入居者生活介護（短期利用型）</t>
    <rPh sb="17" eb="22">
      <t>タンキリヨウガタ</t>
    </rPh>
    <phoneticPr fontId="13"/>
  </si>
  <si>
    <t>地域密着型特定施設入居者生活介護_短期利用型_R8</t>
  </si>
  <si>
    <t>28</t>
    <phoneticPr fontId="91"/>
  </si>
  <si>
    <t>新潟県</t>
  </si>
  <si>
    <t>美唄市</t>
  </si>
  <si>
    <t>杉並区</t>
    <rPh sb="0" eb="3">
      <t>スギナミク</t>
    </rPh>
    <phoneticPr fontId="4"/>
  </si>
  <si>
    <t>認知症対応型通所介護</t>
    <phoneticPr fontId="13"/>
  </si>
  <si>
    <t>認知症対応型通所介護Ⅴ</t>
  </si>
  <si>
    <t>認知症対応型通所介護R8</t>
  </si>
  <si>
    <t>72</t>
    <phoneticPr fontId="91"/>
  </si>
  <si>
    <t>富山県</t>
  </si>
  <si>
    <t>芦別市</t>
  </si>
  <si>
    <t>豊島区</t>
    <rPh sb="0" eb="3">
      <t>トシマク</t>
    </rPh>
    <phoneticPr fontId="4"/>
  </si>
  <si>
    <t>介護予防認知症対応型通所介護</t>
    <phoneticPr fontId="13"/>
  </si>
  <si>
    <t>介護予防認知症対応型通所介護Ⅴ</t>
  </si>
  <si>
    <t>介護予防認知症対応型通所介護R8</t>
  </si>
  <si>
    <t>74</t>
    <phoneticPr fontId="91"/>
  </si>
  <si>
    <t>石川県</t>
  </si>
  <si>
    <t>江別市</t>
  </si>
  <si>
    <t>北区</t>
    <rPh sb="0" eb="2">
      <t>キタク</t>
    </rPh>
    <phoneticPr fontId="4"/>
  </si>
  <si>
    <t>小規模多機能型居宅介護</t>
    <phoneticPr fontId="13"/>
  </si>
  <si>
    <t>小規模多機能型居宅介護Ⅴ</t>
  </si>
  <si>
    <t>小規模多機能型居宅介護</t>
  </si>
  <si>
    <t>小規模多機能型居宅介護R8</t>
  </si>
  <si>
    <t>生産性向上推進体制加算Ⅰ又はⅡの算定を誓約</t>
  </si>
  <si>
    <t>73</t>
    <phoneticPr fontId="91"/>
  </si>
  <si>
    <t>福井県</t>
  </si>
  <si>
    <t>赤平市</t>
  </si>
  <si>
    <t>荒川区</t>
    <rPh sb="0" eb="3">
      <t>アラカワク</t>
    </rPh>
    <phoneticPr fontId="4"/>
  </si>
  <si>
    <t>小規模多機能型居宅介護（短期利用型）</t>
    <phoneticPr fontId="13"/>
  </si>
  <si>
    <t>小規模多機能型居宅介護_短期利用型_Ⅴ</t>
  </si>
  <si>
    <t>小規模多機能型居宅介護（短期利用型）</t>
    <rPh sb="12" eb="17">
      <t>タンキリヨウガタ</t>
    </rPh>
    <phoneticPr fontId="13"/>
  </si>
  <si>
    <t>小規模多機能型居宅介護_短期利用型_R8</t>
  </si>
  <si>
    <t>68</t>
    <phoneticPr fontId="91"/>
  </si>
  <si>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</si>
  <si>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</si>
  <si>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</si>
  <si>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</si>
  <si>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</si>
  <si>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介護予防小規模多機能型居宅介護Ⅴ</t>
  </si>
  <si>
    <t>介護予防小規模多機能型居宅介護R8</t>
  </si>
  <si>
    <t>キャリアパス要件Ⅳ</t>
    <rPh sb="6" eb="8">
      <t>ヨウケン</t>
    </rPh>
    <phoneticPr fontId="13"/>
  </si>
  <si>
    <t>75</t>
    <phoneticPr fontId="91"/>
  </si>
  <si>
    <t>長野県</t>
  </si>
  <si>
    <t>士別市</t>
  </si>
  <si>
    <t>練馬区</t>
    <rPh sb="0" eb="3">
      <t>ネリマク</t>
    </rPh>
    <phoneticPr fontId="4"/>
  </si>
  <si>
    <t>介護予防小規模多機能型居宅介護（短期利用型）</t>
    <rPh sb="16" eb="21">
      <t>タンキリヨウガタ</t>
    </rPh>
    <phoneticPr fontId="13"/>
  </si>
  <si>
    <t>介護予防小規模多機能型居宅介護（短期利用型）</t>
    <phoneticPr fontId="13"/>
  </si>
  <si>
    <t>介護予防小規模多機能型居宅介護_短期利用型_Ⅴ</t>
  </si>
  <si>
    <t>介護予防小規模多機能型居宅介護_短期利用型_R8</t>
  </si>
  <si>
    <t>69</t>
    <phoneticPr fontId="91"/>
  </si>
  <si>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</si>
  <si>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</si>
  <si>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</si>
  <si>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</si>
  <si>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</si>
  <si>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複合型サービス_看護小規模多機能型居宅介護_Ⅴ</t>
  </si>
  <si>
    <t>複合型サービス_看護小規模多機能型居宅介護_R8</t>
  </si>
  <si>
    <t>77</t>
    <phoneticPr fontId="91"/>
  </si>
  <si>
    <t>静岡県</t>
  </si>
  <si>
    <t>三笠市</t>
  </si>
  <si>
    <t>葛飾区</t>
    <rPh sb="0" eb="3">
      <t>カツシカク</t>
    </rPh>
    <phoneticPr fontId="4"/>
  </si>
  <si>
    <t>看護小規模多機能型居宅介護（短期利用型）</t>
    <rPh sb="14" eb="19">
      <t>タンキリヨウガタ</t>
    </rPh>
    <phoneticPr fontId="13"/>
  </si>
  <si>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</si>
  <si>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</si>
  <si>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3"/>
  </si>
  <si>
    <t>79</t>
    <phoneticPr fontId="91"/>
  </si>
  <si>
    <t>愛知県</t>
  </si>
  <si>
    <t>根室市</t>
  </si>
  <si>
    <t>江戸川区</t>
    <rPh sb="0" eb="4">
      <t>エドガワク</t>
    </rPh>
    <phoneticPr fontId="4"/>
  </si>
  <si>
    <t>認知症対応型共同生活介護</t>
    <phoneticPr fontId="13"/>
  </si>
  <si>
    <t>認知症対応型共同生活介護Ⅴ</t>
  </si>
  <si>
    <t>認知症対応型共同生活介護</t>
  </si>
  <si>
    <t>認知症対応型共同生活介護R8</t>
  </si>
  <si>
    <t>32</t>
    <phoneticPr fontId="91"/>
  </si>
  <si>
    <t>三重県</t>
  </si>
  <si>
    <t>千歳市</t>
  </si>
  <si>
    <t>2級地</t>
    <rPh sb="1" eb="3">
      <t>キュウチ</t>
    </rPh>
    <phoneticPr fontId="58"/>
  </si>
  <si>
    <t>調布市</t>
  </si>
  <si>
    <t>認知症対応型共同生活介護（短期利用型）</t>
    <phoneticPr fontId="13"/>
  </si>
  <si>
    <t>認知症対応型共同生活介護_短期利用型_Ⅴ</t>
  </si>
  <si>
    <t>認知症対応型共同生活介護_短期利用型_R8</t>
  </si>
  <si>
    <t>38</t>
    <phoneticPr fontId="91"/>
  </si>
  <si>
    <t>滋賀県</t>
  </si>
  <si>
    <t>滝川市</t>
  </si>
  <si>
    <t>町田市</t>
    <rPh sb="0" eb="3">
      <t>マチダシ</t>
    </rPh>
    <phoneticPr fontId="4"/>
  </si>
  <si>
    <t>介護予防認知症対応型共同生活介護</t>
    <rPh sb="0" eb="2">
      <t>カイゴ</t>
    </rPh>
    <rPh sb="2" eb="4">
      <t>ヨボウ</t>
    </rPh>
    <phoneticPr fontId="13"/>
  </si>
  <si>
    <t>介護予防認知症対応型共同生活介護</t>
    <phoneticPr fontId="13"/>
  </si>
  <si>
    <t>介護予防認知症対応型共同生活介護Ⅴ</t>
  </si>
  <si>
    <t>介護予防認知症対応型共同生活介護</t>
  </si>
  <si>
    <t>介護予防認知症対応型共同生活介護R8</t>
  </si>
  <si>
    <t>37</t>
    <phoneticPr fontId="91"/>
  </si>
  <si>
    <t>京都府</t>
  </si>
  <si>
    <t>砂川市</t>
  </si>
  <si>
    <t>狛江市</t>
    <rPh sb="0" eb="3">
      <t>コマエシ</t>
    </rPh>
    <phoneticPr fontId="4"/>
  </si>
  <si>
    <t>介護予防認知症対応型共同生活介護（短期利用型）</t>
    <rPh sb="0" eb="2">
      <t>カイゴ</t>
    </rPh>
    <rPh sb="2" eb="4">
      <t>ヨボウ</t>
    </rPh>
    <phoneticPr fontId="13"/>
  </si>
  <si>
    <t>介護予防認知症対応型共同生活介護（短期利用型）</t>
    <phoneticPr fontId="13"/>
  </si>
  <si>
    <t>対象外</t>
    <rPh sb="0" eb="3">
      <t>タイショウガイ</t>
    </rPh>
    <phoneticPr fontId="13"/>
  </si>
  <si>
    <t>介護予防認知症対応型共同生活介護_短期利用型_Ⅴ</t>
  </si>
  <si>
    <t>介護予防認知症対応型共同生活介護_短期利用型_R8</t>
  </si>
  <si>
    <t>39</t>
    <phoneticPr fontId="91"/>
  </si>
  <si>
    <t>大阪府</t>
  </si>
  <si>
    <t>歌志内市</t>
  </si>
  <si>
    <t>多摩市</t>
    <rPh sb="0" eb="3">
      <t>タマシ</t>
    </rPh>
    <phoneticPr fontId="4"/>
  </si>
  <si>
    <t>介護老人福祉施設</t>
    <phoneticPr fontId="13"/>
  </si>
  <si>
    <t>介護老人福祉施設</t>
    <rPh sb="0" eb="2">
      <t>カイゴ</t>
    </rPh>
    <rPh sb="2" eb="4">
      <t>ロウジン</t>
    </rPh>
    <rPh sb="4" eb="6">
      <t>フクシ</t>
    </rPh>
    <rPh sb="6" eb="8">
      <t>シセツ</t>
    </rPh>
    <phoneticPr fontId="91"/>
  </si>
  <si>
    <t>介護老人福祉施設サービスⅤ</t>
  </si>
  <si>
    <t>日常生活継続支援加算Ⅰ又はⅡ</t>
    <rPh sb="0" eb="10">
      <t>ニチジョウセイカツ</t>
    </rPh>
    <rPh sb="11" eb="12">
      <t>マタ</t>
    </rPh>
    <phoneticPr fontId="3"/>
  </si>
  <si>
    <t>介護老人福祉施設</t>
  </si>
  <si>
    <t>介護老人福祉施設サービスR8</t>
  </si>
  <si>
    <t>51</t>
    <phoneticPr fontId="91"/>
  </si>
  <si>
    <t>兵庫県</t>
  </si>
  <si>
    <t>深川市</t>
  </si>
  <si>
    <t>神奈川県</t>
    <rPh sb="0" eb="4">
      <t>カナガワケン</t>
    </rPh>
    <phoneticPr fontId="13"/>
  </si>
  <si>
    <t>横浜市</t>
    <rPh sb="0" eb="3">
      <t>ヨコハマシ</t>
    </rPh>
    <phoneticPr fontId="4"/>
  </si>
  <si>
    <t>地域密着型介護老人福祉施設</t>
  </si>
  <si>
    <t>地域密着型介護老人福祉施設Ⅴ</t>
  </si>
  <si>
    <t>地域密着型介護老人福祉施設R8</t>
  </si>
  <si>
    <t>54</t>
    <phoneticPr fontId="91"/>
  </si>
  <si>
    <t>奈良県</t>
  </si>
  <si>
    <t>富良野市</t>
  </si>
  <si>
    <t>川崎市</t>
    <rPh sb="0" eb="3">
      <t>カワサキシ</t>
    </rPh>
    <phoneticPr fontId="4"/>
  </si>
  <si>
    <t>短期入所生活介護</t>
    <phoneticPr fontId="13"/>
  </si>
  <si>
    <t>短期入所生活介護Ⅴ</t>
  </si>
  <si>
    <t>併設本体施設において処遇改善加算Ⅰの届出あり</t>
  </si>
  <si>
    <t>短期入所生活介護</t>
  </si>
  <si>
    <t>短期入所生活介護R8</t>
  </si>
  <si>
    <t>21</t>
    <phoneticPr fontId="91"/>
  </si>
  <si>
    <t>和歌山県</t>
  </si>
  <si>
    <t>登別市</t>
  </si>
  <si>
    <t>大阪府</t>
    <rPh sb="0" eb="3">
      <t>オオサカフ</t>
    </rPh>
    <phoneticPr fontId="13"/>
  </si>
  <si>
    <t>大阪市</t>
    <rPh sb="0" eb="3">
      <t>オオサカシ</t>
    </rPh>
    <phoneticPr fontId="4"/>
  </si>
  <si>
    <t>介護予防短期入所生活介護</t>
    <phoneticPr fontId="13"/>
  </si>
  <si>
    <t>介護予防短期入所生活介護Ⅴ</t>
  </si>
  <si>
    <t>介護予防短期入所生活介護</t>
  </si>
  <si>
    <t>介護予防短期入所生活介護R8</t>
  </si>
  <si>
    <t>24</t>
    <phoneticPr fontId="91"/>
  </si>
  <si>
    <t>鳥取県</t>
  </si>
  <si>
    <t>恵庭市</t>
  </si>
  <si>
    <t>3級地</t>
    <rPh sb="1" eb="3">
      <t>キュウチ</t>
    </rPh>
    <phoneticPr fontId="58"/>
  </si>
  <si>
    <t>埼玉県</t>
    <rPh sb="0" eb="3">
      <t>サイタマケン</t>
    </rPh>
    <phoneticPr fontId="13"/>
  </si>
  <si>
    <t>さいたま市</t>
  </si>
  <si>
    <t>介護老人保健施設</t>
    <phoneticPr fontId="13"/>
  </si>
  <si>
    <t>介護老人保健施設サービスⅤ</t>
  </si>
  <si>
    <t>介護老人保健施設</t>
  </si>
  <si>
    <t>介護老人保健施設サービスR8</t>
  </si>
  <si>
    <t>52</t>
    <phoneticPr fontId="91"/>
  </si>
  <si>
    <t>島根県</t>
  </si>
  <si>
    <t>伊達市</t>
  </si>
  <si>
    <t>千葉県</t>
    <rPh sb="0" eb="3">
      <t>チバケン</t>
    </rPh>
    <phoneticPr fontId="13"/>
  </si>
  <si>
    <t>千葉市</t>
  </si>
  <si>
    <t>短期入所療養介護（老健）</t>
    <phoneticPr fontId="13"/>
  </si>
  <si>
    <t>短期入所療養介護_介護老人保健施設_Ⅴ</t>
  </si>
  <si>
    <t>併設本体施設において処遇改善加算Ⅰの届出あり</t>
    <rPh sb="2" eb="4">
      <t>ホンタイ</t>
    </rPh>
    <rPh sb="4" eb="6">
      <t>シセツ</t>
    </rPh>
    <rPh sb="18" eb="20">
      <t>トドケデ</t>
    </rPh>
    <phoneticPr fontId="13"/>
  </si>
  <si>
    <t>短期入所療養介護（老健）</t>
  </si>
  <si>
    <t>短期入所療養介護_介護老人保健施設_R8</t>
  </si>
  <si>
    <t>22</t>
    <phoneticPr fontId="91"/>
  </si>
  <si>
    <t>岡山県</t>
  </si>
  <si>
    <t>北広島市</t>
  </si>
  <si>
    <t>浦安市</t>
  </si>
  <si>
    <t>介護予防短期入所療養介護（老健）</t>
    <phoneticPr fontId="13"/>
  </si>
  <si>
    <t>介護予防短期入所療養介護（老健）</t>
  </si>
  <si>
    <t>介護予防短期入所療養介護_介護老人保健施設_R8</t>
  </si>
  <si>
    <t>25</t>
    <phoneticPr fontId="91"/>
  </si>
  <si>
    <t>広島県</t>
  </si>
  <si>
    <t>石狩市</t>
  </si>
  <si>
    <t>八王子市</t>
  </si>
  <si>
    <t>短期入所療養介護 （病院等)</t>
    <phoneticPr fontId="13"/>
  </si>
  <si>
    <t>23</t>
    <phoneticPr fontId="91"/>
  </si>
  <si>
    <t>山口県</t>
  </si>
  <si>
    <t>北斗市</t>
  </si>
  <si>
    <t>武蔵野市</t>
  </si>
  <si>
    <t>介護予防短期入所療養介護 （病院等)</t>
    <phoneticPr fontId="13"/>
  </si>
  <si>
    <t>26</t>
    <phoneticPr fontId="91"/>
  </si>
  <si>
    <t>徳島県</t>
  </si>
  <si>
    <t>当別町</t>
  </si>
  <si>
    <t>三鷹市</t>
  </si>
  <si>
    <t>介護医療院</t>
    <rPh sb="2" eb="4">
      <t>イリョウ</t>
    </rPh>
    <rPh sb="4" eb="5">
      <t>イン</t>
    </rPh>
    <phoneticPr fontId="13"/>
  </si>
  <si>
    <t>介護医療院サービスⅤ</t>
  </si>
  <si>
    <t>介護医療院</t>
  </si>
  <si>
    <t>介護医療院サービスR8</t>
  </si>
  <si>
    <t>55</t>
    <phoneticPr fontId="91"/>
  </si>
  <si>
    <t>香川県</t>
  </si>
  <si>
    <t>新篠津村</t>
  </si>
  <si>
    <t>青梅市</t>
  </si>
  <si>
    <t>短期入所療養介護 （医療院)</t>
    <rPh sb="10" eb="12">
      <t>イリョウ</t>
    </rPh>
    <rPh sb="12" eb="13">
      <t>イン</t>
    </rPh>
    <phoneticPr fontId="13"/>
  </si>
  <si>
    <t>短期入所療養介護_介護医療院_Ⅴ</t>
  </si>
  <si>
    <t>2A</t>
    <phoneticPr fontId="91"/>
  </si>
  <si>
    <t>愛媛県</t>
  </si>
  <si>
    <t>松前町</t>
  </si>
  <si>
    <t>府中市</t>
    <phoneticPr fontId="13"/>
  </si>
  <si>
    <t>介護予防短期入所療養介護 （医療院)</t>
    <rPh sb="14" eb="16">
      <t>イリョウ</t>
    </rPh>
    <rPh sb="16" eb="17">
      <t>イン</t>
    </rPh>
    <phoneticPr fontId="13"/>
  </si>
  <si>
    <t>介護予防短期入所療養介護_介護医療院_Ⅴ</t>
  </si>
  <si>
    <t>介護予防短期入所療養介護_介護医療院_R8</t>
  </si>
  <si>
    <t>2B</t>
    <phoneticPr fontId="91"/>
  </si>
  <si>
    <t>高知県</t>
  </si>
  <si>
    <t>福島町</t>
  </si>
  <si>
    <t>小金井市</t>
  </si>
  <si>
    <t>訪問型サービス（独自）</t>
    <rPh sb="0" eb="2">
      <t>ホウモン</t>
    </rPh>
    <rPh sb="2" eb="3">
      <t>ガタ</t>
    </rPh>
    <rPh sb="8" eb="10">
      <t>ドクジ</t>
    </rPh>
    <phoneticPr fontId="91"/>
  </si>
  <si>
    <t>訪問型サービス_独自_Ⅴ</t>
  </si>
  <si>
    <t>併設本体事業所において処遇改善加算Ⅰの届出あり</t>
    <rPh sb="4" eb="6">
      <t>ジギョウ</t>
    </rPh>
    <rPh sb="6" eb="7">
      <t>ショ</t>
    </rPh>
    <phoneticPr fontId="118"/>
  </si>
  <si>
    <t>特定事業所加算Ⅰ又はⅡに準じる市町村独自の加算</t>
  </si>
  <si>
    <t>訪問型サービス_独自_R8</t>
  </si>
  <si>
    <t>A2</t>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</si>
  <si>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</si>
  <si>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</si>
  <si>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</si>
  <si>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</si>
  <si>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</si>
  <si>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A3</t>
    <phoneticPr fontId="91"/>
  </si>
  <si>
    <t>佐賀県</t>
  </si>
  <si>
    <t>木古内町</t>
  </si>
  <si>
    <t>日野市</t>
  </si>
  <si>
    <t>訪問型サービス（独自／定額）</t>
    <rPh sb="0" eb="2">
      <t>ホウモン</t>
    </rPh>
    <rPh sb="2" eb="3">
      <t>ガタ</t>
    </rPh>
    <rPh sb="8" eb="10">
      <t>ドクジ</t>
    </rPh>
    <rPh sb="11" eb="13">
      <t>テイガク</t>
    </rPh>
    <phoneticPr fontId="91"/>
  </si>
  <si>
    <t>A4</t>
    <phoneticPr fontId="91"/>
  </si>
  <si>
    <t>長崎県</t>
  </si>
  <si>
    <t>七飯町</t>
  </si>
  <si>
    <t>東村山市</t>
    <rPh sb="0" eb="4">
      <t>ヒガシムラヤマシ</t>
    </rPh>
    <phoneticPr fontId="4"/>
  </si>
  <si>
    <t>通所型サービス（独自）（19人以上）</t>
    <rPh sb="0" eb="2">
      <t>ツウショ</t>
    </rPh>
    <rPh sb="2" eb="3">
      <t>ガタ</t>
    </rPh>
    <rPh sb="8" eb="10">
      <t>ドクジ</t>
    </rPh>
    <phoneticPr fontId="91"/>
  </si>
  <si>
    <t>サービス提供体制強化加算Ⅰ</t>
  </si>
  <si>
    <t>サービス提供体制強化加算Ⅱ</t>
  </si>
  <si>
    <t>サービス提供体制強化加算Ⅰ又はⅡに準じる市町村独自の加算</t>
  </si>
  <si>
    <t>A6</t>
    <phoneticPr fontId="91"/>
  </si>
  <si>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</si>
  <si>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</si>
  <si>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</si>
  <si>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1"/>
  </si>
  <si>
    <t>A7</t>
    <phoneticPr fontId="91"/>
  </si>
  <si>
    <t>大分県</t>
  </si>
  <si>
    <t>森町</t>
  </si>
  <si>
    <t>国立市</t>
  </si>
  <si>
    <t>通所型サービス（独自／定額）（19人以上）</t>
    <rPh sb="0" eb="2">
      <t>ツウショ</t>
    </rPh>
    <rPh sb="2" eb="3">
      <t>ガタ</t>
    </rPh>
    <rPh sb="8" eb="10">
      <t>ドクジ</t>
    </rPh>
    <rPh sb="11" eb="13">
      <t>テイガク</t>
    </rPh>
    <phoneticPr fontId="91"/>
  </si>
  <si>
    <t>サービス提供体制強化加算Ⅰ又はⅡに準じる市町村独自の加算</t>
    <phoneticPr fontId="13"/>
  </si>
  <si>
    <t>A8</t>
    <phoneticPr fontId="91"/>
  </si>
  <si>
    <t>宮崎県</t>
  </si>
  <si>
    <t>八雲町</t>
  </si>
  <si>
    <t>清瀬市</t>
    <rPh sb="0" eb="3">
      <t>キヨセシ</t>
    </rPh>
    <phoneticPr fontId="4"/>
  </si>
  <si>
    <t>介護予防ケアマネジメント</t>
    <rPh sb="0" eb="2">
      <t>カイゴ</t>
    </rPh>
    <rPh sb="2" eb="4">
      <t>ヨボウ</t>
    </rPh>
    <phoneticPr fontId="13"/>
  </si>
  <si>
    <t>通所型サービス（独自）（19人未満）</t>
    <rPh sb="0" eb="2">
      <t>ツウショ</t>
    </rPh>
    <rPh sb="2" eb="3">
      <t>ガタ</t>
    </rPh>
    <rPh sb="8" eb="10">
      <t>ドクジ</t>
    </rPh>
    <rPh sb="15" eb="17">
      <t>ミマン</t>
    </rPh>
    <phoneticPr fontId="91"/>
  </si>
  <si>
    <t>鹿児島県</t>
  </si>
  <si>
    <t>長万部町</t>
  </si>
  <si>
    <t>東久留米市</t>
  </si>
  <si>
    <t>訪問看護</t>
  </si>
  <si>
    <t>通所型サービス（独自／定率）（19人未満）</t>
    <rPh sb="0" eb="2">
      <t>ツウショ</t>
    </rPh>
    <rPh sb="2" eb="3">
      <t>ガタ</t>
    </rPh>
    <rPh sb="8" eb="10">
      <t>ドクジ</t>
    </rPh>
    <rPh sb="11" eb="13">
      <t>テイリツ</t>
    </rPh>
    <phoneticPr fontId="91"/>
  </si>
  <si>
    <t>沖縄県</t>
  </si>
  <si>
    <t>江差町</t>
  </si>
  <si>
    <t>稲城市</t>
  </si>
  <si>
    <t>介護予防訪問看護</t>
  </si>
  <si>
    <t>通所型サービス（独自／定額）（19人未満）</t>
    <rPh sb="0" eb="2">
      <t>ツウショ</t>
    </rPh>
    <rPh sb="2" eb="3">
      <t>ガタ</t>
    </rPh>
    <rPh sb="8" eb="10">
      <t>ドクジ</t>
    </rPh>
    <rPh sb="11" eb="13">
      <t>テイガク</t>
    </rPh>
    <phoneticPr fontId="91"/>
  </si>
  <si>
    <t>上ノ国町</t>
  </si>
  <si>
    <t>西東京市</t>
  </si>
  <si>
    <t>訪問リハビリテーション</t>
  </si>
  <si>
    <t>AF</t>
    <phoneticPr fontId="13"/>
  </si>
  <si>
    <t>加算対象外</t>
    <rPh sb="0" eb="5">
      <t>カサンタイショウガイ</t>
    </rPh>
    <phoneticPr fontId="13"/>
  </si>
  <si>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</si>
  <si>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</si>
  <si>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</si>
  <si>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3"/>
  </si>
  <si>
    <t>乙部町</t>
  </si>
  <si>
    <t>厚木市</t>
  </si>
  <si>
    <t>居宅介護支援</t>
    <phoneticPr fontId="1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</si>
  <si>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</si>
  <si>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奥尻町</t>
  </si>
  <si>
    <t>愛知県</t>
    <rPh sb="0" eb="3">
      <t>アイチケン</t>
    </rPh>
    <phoneticPr fontId="13"/>
  </si>
  <si>
    <t>名古屋市</t>
  </si>
  <si>
    <t>介護予防支援</t>
    <phoneticPr fontId="13"/>
  </si>
  <si>
    <t>社会福祉連携推進法人に所属</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</si>
  <si>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</si>
  <si>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</si>
  <si>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</si>
  <si>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</si>
  <si>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</si>
  <si>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</si>
  <si>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</si>
  <si>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</si>
  <si>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</si>
  <si>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</si>
  <si>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</si>
  <si>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</si>
  <si>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</si>
  <si>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</si>
  <si>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</si>
  <si>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</si>
  <si>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</si>
  <si>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</si>
  <si>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8"/>
  </si>
  <si>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</si>
  <si>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</si>
  <si>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</si>
  <si>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</si>
  <si>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</si>
  <si>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</si>
  <si>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</si>
  <si>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</si>
  <si>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</si>
  <si>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</si>
  <si>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</si>
  <si>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</si>
  <si>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</si>
  <si>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</si>
  <si>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</si>
  <si>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</si>
  <si>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</si>
  <si>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</si>
  <si>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</si>
  <si>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</si>
  <si>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</si>
  <si>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</si>
  <si>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</si>
  <si>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</si>
  <si>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</si>
  <si>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</si>
  <si>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</si>
  <si>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</si>
  <si>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</si>
  <si>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</si>
  <si>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</si>
  <si>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</si>
  <si>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</si>
  <si>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</si>
  <si>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</si>
  <si>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</si>
  <si>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</si>
  <si>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</si>
  <si>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</si>
  <si>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</si>
  <si>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</si>
  <si>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</si>
  <si>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</si>
  <si>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</si>
  <si>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</si>
  <si>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</si>
  <si>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</si>
  <si>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</si>
  <si>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8"/>
  </si>
  <si>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</si>
  <si>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</si>
  <si>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</si>
  <si>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</si>
  <si>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</si>
  <si>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</si>
  <si>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</si>
  <si>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</si>
  <si>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</si>
  <si>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</si>
  <si>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</si>
  <si>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</si>
  <si>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</si>
  <si>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</si>
  <si>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</si>
  <si>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</si>
  <si>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</si>
  <si>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</si>
  <si>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</si>
  <si>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</si>
  <si>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</si>
  <si>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</si>
  <si>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</si>
  <si>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</si>
  <si>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</si>
  <si>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</si>
  <si>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</si>
  <si>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</si>
  <si>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</si>
  <si>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</si>
  <si>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</si>
  <si>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</si>
  <si>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</si>
  <si>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</si>
  <si>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</si>
  <si>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</si>
  <si>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</si>
  <si>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</si>
  <si>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</si>
  <si>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</si>
  <si>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</si>
  <si>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</si>
  <si>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</si>
  <si>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</si>
  <si>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</si>
  <si>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</si>
  <si>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</si>
  <si>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</si>
  <si>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</si>
  <si>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</si>
  <si>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</si>
  <si>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</si>
  <si>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</si>
  <si>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</si>
  <si>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</si>
  <si>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</si>
  <si>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</si>
  <si>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</si>
  <si>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</si>
  <si>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</si>
  <si>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</si>
  <si>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</si>
  <si>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</si>
  <si>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</si>
  <si>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</si>
  <si>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</si>
  <si>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</si>
  <si>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</si>
  <si>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</si>
  <si>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8"/>
  </si>
  <si>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</si>
  <si>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</si>
  <si>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</si>
  <si>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</si>
  <si>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</si>
  <si>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</si>
  <si>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</si>
  <si>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</si>
  <si>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</si>
  <si>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</si>
  <si>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</si>
  <si>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</si>
  <si>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</si>
  <si>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</si>
  <si>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</si>
  <si>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</si>
  <si>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</si>
  <si>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</si>
  <si>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</si>
  <si>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</si>
  <si>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</si>
  <si>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</si>
  <si>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</si>
  <si>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</si>
  <si>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</si>
  <si>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</si>
  <si>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</si>
  <si>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</si>
  <si>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</si>
  <si>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</si>
  <si>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</si>
  <si>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</si>
  <si>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</si>
  <si>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</si>
  <si>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</si>
  <si>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</si>
  <si>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</si>
  <si>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</si>
  <si>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</si>
  <si>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</si>
  <si>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</si>
  <si>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</si>
  <si>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</si>
  <si>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</si>
  <si>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</si>
  <si>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</si>
  <si>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</si>
  <si>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</si>
  <si>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</si>
  <si>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</si>
  <si>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8"/>
  </si>
  <si>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</si>
  <si>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</si>
  <si>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</si>
  <si>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</si>
  <si>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</si>
  <si>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</si>
  <si>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</si>
  <si>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</si>
  <si>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</si>
  <si>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</si>
  <si>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</si>
  <si>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</si>
  <si>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</si>
  <si>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</si>
  <si>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</si>
  <si>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</si>
  <si>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</si>
  <si>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</si>
  <si>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</si>
  <si>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</si>
  <si>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</si>
  <si>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</si>
  <si>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</si>
  <si>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</si>
  <si>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</si>
  <si>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</si>
  <si>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</si>
  <si>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</si>
  <si>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</si>
  <si>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</si>
  <si>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</si>
  <si>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</si>
  <si>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</si>
  <si>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</si>
  <si>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</si>
  <si>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</si>
  <si>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</si>
  <si>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</si>
  <si>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</si>
  <si>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</si>
  <si>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</si>
  <si>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</si>
  <si>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</si>
  <si>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</si>
  <si>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</si>
  <si>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</si>
  <si>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</si>
  <si>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</si>
  <si>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</si>
  <si>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</si>
  <si>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</si>
  <si>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</si>
  <si>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</si>
  <si>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</si>
  <si>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</si>
  <si>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</si>
  <si>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</si>
  <si>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</si>
  <si>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</si>
  <si>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</si>
  <si>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</si>
  <si>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</si>
  <si>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</si>
  <si>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</si>
  <si>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</si>
  <si>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</si>
  <si>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</si>
  <si>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</si>
  <si>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</si>
  <si>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</si>
  <si>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</si>
  <si>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</si>
  <si>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</si>
  <si>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</si>
  <si>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</si>
  <si>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</si>
  <si>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</si>
  <si>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</si>
  <si>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</si>
  <si>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</si>
  <si>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</si>
  <si>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</si>
  <si>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</si>
  <si>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</si>
  <si>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</si>
  <si>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</si>
  <si>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</si>
  <si>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</si>
  <si>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</si>
  <si>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</si>
  <si>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</si>
  <si>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</si>
  <si>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</si>
  <si>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</si>
  <si>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</si>
  <si>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</si>
  <si>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</si>
  <si>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</si>
  <si>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</si>
  <si>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</si>
  <si>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</si>
  <si>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</si>
  <si>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</si>
  <si>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</si>
  <si>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</si>
  <si>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</si>
  <si>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</si>
  <si>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</si>
  <si>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</si>
  <si>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</si>
  <si>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</si>
  <si>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</si>
  <si>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</si>
  <si>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</si>
  <si>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</si>
  <si>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</si>
  <si>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</si>
  <si>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</si>
  <si>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</si>
  <si>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</si>
  <si>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</si>
  <si>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</si>
  <si>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</si>
  <si>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</si>
  <si>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</si>
  <si>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</si>
  <si>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</si>
  <si>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</si>
  <si>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</si>
  <si>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</si>
  <si>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</si>
  <si>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</si>
  <si>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</si>
  <si>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</si>
  <si>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</si>
  <si>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</si>
  <si>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</si>
  <si>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</si>
  <si>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</si>
  <si>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</si>
  <si>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</si>
  <si>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</si>
  <si>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</si>
  <si>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</si>
  <si>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</si>
  <si>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</si>
  <si>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</si>
  <si>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</si>
  <si>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</si>
  <si>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</si>
  <si>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</si>
  <si>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</si>
  <si>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</si>
  <si>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</si>
  <si>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</si>
  <si>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</si>
  <si>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</si>
  <si>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</si>
  <si>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</si>
  <si>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</si>
  <si>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</si>
  <si>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</si>
  <si>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</si>
  <si>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</si>
  <si>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</si>
  <si>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</si>
  <si>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</si>
  <si>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</si>
  <si>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</si>
  <si>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</si>
  <si>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</si>
  <si>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</si>
  <si>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</si>
  <si>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</si>
  <si>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</si>
  <si>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</si>
  <si>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</si>
  <si>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</si>
  <si>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</si>
  <si>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</si>
  <si>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</si>
  <si>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</si>
  <si>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</si>
  <si>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</si>
  <si>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</si>
  <si>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</si>
  <si>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</si>
  <si>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</si>
  <si>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</si>
  <si>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</si>
  <si>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</si>
  <si>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</si>
  <si>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</si>
  <si>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</si>
  <si>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</si>
  <si>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</si>
  <si>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</si>
  <si>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</si>
  <si>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</si>
  <si>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</si>
  <si>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</si>
  <si>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</si>
  <si>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</si>
  <si>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</si>
  <si>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</si>
  <si>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</si>
  <si>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</si>
  <si>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</si>
  <si>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</si>
  <si>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</si>
  <si>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</si>
  <si>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</si>
  <si>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</si>
  <si>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</si>
  <si>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</si>
  <si>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</si>
  <si>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</si>
  <si>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</si>
  <si>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</si>
  <si>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</si>
  <si>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</si>
  <si>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</si>
  <si>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</si>
  <si>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</si>
  <si>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</si>
  <si>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</si>
  <si>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</si>
  <si>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</si>
  <si>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</si>
  <si>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</si>
  <si>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</si>
  <si>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</si>
  <si>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</si>
  <si>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</si>
  <si>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</si>
  <si>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</si>
  <si>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</si>
  <si>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</si>
  <si>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</si>
  <si>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</si>
  <si>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</si>
  <si>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</si>
  <si>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</si>
  <si>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</si>
  <si>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</si>
  <si>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</si>
  <si>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</si>
  <si>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</si>
  <si>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</si>
  <si>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</si>
  <si>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</si>
  <si>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</si>
  <si>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</si>
  <si>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</si>
  <si>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</si>
  <si>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</si>
  <si>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</si>
  <si>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</si>
  <si>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</si>
  <si>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</si>
  <si>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</si>
  <si>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</si>
  <si>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</si>
  <si>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</si>
  <si>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</si>
  <si>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</si>
  <si>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</si>
  <si>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</si>
  <si>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</si>
  <si>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</si>
  <si>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</si>
  <si>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</si>
  <si>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</si>
  <si>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8"/>
  </si>
  <si>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</si>
  <si>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</si>
  <si>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</si>
  <si>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</si>
  <si>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</si>
  <si>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</si>
  <si>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</si>
  <si>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</si>
  <si>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</si>
  <si>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</si>
  <si>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</si>
  <si>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</si>
  <si>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</si>
  <si>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</si>
  <si>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</si>
  <si>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</si>
  <si>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</si>
  <si>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</si>
  <si>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</si>
  <si>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</si>
  <si>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</si>
  <si>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</si>
  <si>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</si>
  <si>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</si>
  <si>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</si>
  <si>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</si>
  <si>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</si>
  <si>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</si>
  <si>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</si>
  <si>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</si>
  <si>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</si>
  <si>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</si>
  <si>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</si>
  <si>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</si>
  <si>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</si>
  <si>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</si>
  <si>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</si>
  <si>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</si>
  <si>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</si>
  <si>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</si>
  <si>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</si>
  <si>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</si>
  <si>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</si>
  <si>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</si>
  <si>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</si>
  <si>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</si>
  <si>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</si>
  <si>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</si>
  <si>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</si>
  <si>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</si>
  <si>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</si>
  <si>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</si>
  <si>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</si>
  <si>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</si>
  <si>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</si>
  <si>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</si>
  <si>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</si>
  <si>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</si>
  <si>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</si>
  <si>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</si>
  <si>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</si>
  <si>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</si>
  <si>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</si>
  <si>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</si>
  <si>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</si>
  <si>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</si>
  <si>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</si>
  <si>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</si>
  <si>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</si>
  <si>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</si>
  <si>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</si>
  <si>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</si>
  <si>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</si>
  <si>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</si>
  <si>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</si>
  <si>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</si>
  <si>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</si>
  <si>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</si>
  <si>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</si>
  <si>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</si>
  <si>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</si>
  <si>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</si>
  <si>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</si>
  <si>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</si>
  <si>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</si>
  <si>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</si>
  <si>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</si>
  <si>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</si>
  <si>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</si>
  <si>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</si>
  <si>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</si>
  <si>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</si>
  <si>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</si>
  <si>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</si>
  <si>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</si>
  <si>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</si>
  <si>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</si>
  <si>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</si>
  <si>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</si>
  <si>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</si>
  <si>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</si>
  <si>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</si>
  <si>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</si>
  <si>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</si>
  <si>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</si>
  <si>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</si>
  <si>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</si>
  <si>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</si>
  <si>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</si>
  <si>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</si>
  <si>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</si>
  <si>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</si>
  <si>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</si>
  <si>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</si>
  <si>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</si>
  <si>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</si>
  <si>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</si>
  <si>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</si>
  <si>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</si>
  <si>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</si>
  <si>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</si>
  <si>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</si>
  <si>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</si>
  <si>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</si>
  <si>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</si>
  <si>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</si>
  <si>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</si>
  <si>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</si>
  <si>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</si>
  <si>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</si>
  <si>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</si>
  <si>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</si>
  <si>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</si>
  <si>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</si>
  <si>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</si>
  <si>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</si>
  <si>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</si>
  <si>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</si>
  <si>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</si>
  <si>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</si>
  <si>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</si>
  <si>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</si>
  <si>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</si>
  <si>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</si>
  <si>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</si>
  <si>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</si>
  <si>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</si>
  <si>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</si>
  <si>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</si>
  <si>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</si>
  <si>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</si>
  <si>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</si>
  <si>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</si>
  <si>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</si>
  <si>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</si>
  <si>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</si>
  <si>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</si>
  <si>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</si>
  <si>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</si>
  <si>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</si>
  <si>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</si>
  <si>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</si>
  <si>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</si>
  <si>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</si>
  <si>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</si>
  <si>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</si>
  <si>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</si>
  <si>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</si>
  <si>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</si>
  <si>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</si>
  <si>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</si>
  <si>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</si>
  <si>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</si>
  <si>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</si>
  <si>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</si>
  <si>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</si>
  <si>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</si>
  <si>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</si>
  <si>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</si>
  <si>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</si>
  <si>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</si>
  <si>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</si>
  <si>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</si>
  <si>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</si>
  <si>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</si>
  <si>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</si>
  <si>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</si>
  <si>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</si>
  <si>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</si>
  <si>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</si>
  <si>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</si>
  <si>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</si>
  <si>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</si>
  <si>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</si>
  <si>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</si>
  <si>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</si>
  <si>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</si>
  <si>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</si>
  <si>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</si>
  <si>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</si>
  <si>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</si>
  <si>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</si>
  <si>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</si>
  <si>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</si>
  <si>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</si>
  <si>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</si>
  <si>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</si>
  <si>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</si>
  <si>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</si>
  <si>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</si>
  <si>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</si>
  <si>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</si>
  <si>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</si>
  <si>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</si>
  <si>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</si>
  <si>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</si>
  <si>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</si>
  <si>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</si>
  <si>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</si>
  <si>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</si>
  <si>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</si>
  <si>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</si>
  <si>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</si>
  <si>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</si>
  <si>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</si>
  <si>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</si>
  <si>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</si>
  <si>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</si>
  <si>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</si>
  <si>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</si>
  <si>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</si>
  <si>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</si>
  <si>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</si>
  <si>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</si>
  <si>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</si>
  <si>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</si>
  <si>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</si>
  <si>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</si>
  <si>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</si>
  <si>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</si>
  <si>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</si>
  <si>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</si>
  <si>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</si>
  <si>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</si>
  <si>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</si>
  <si>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</si>
  <si>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</si>
  <si>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</si>
  <si>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</si>
  <si>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</si>
  <si>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</si>
  <si>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</si>
  <si>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</si>
  <si>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</si>
  <si>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</si>
  <si>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</si>
  <si>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</si>
  <si>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</si>
  <si>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</si>
  <si>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</si>
  <si>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</si>
  <si>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</si>
  <si>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</si>
  <si>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</si>
  <si>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</si>
  <si>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</si>
  <si>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</si>
  <si>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</si>
  <si>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</si>
  <si>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</si>
  <si>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</si>
  <si>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</si>
  <si>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</si>
  <si>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</si>
  <si>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</si>
  <si>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</si>
  <si>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</si>
  <si>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</si>
  <si>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</si>
  <si>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</si>
  <si>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</si>
  <si>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</si>
  <si>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</si>
  <si>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</si>
  <si>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</si>
  <si>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</si>
  <si>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</si>
  <si>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</si>
  <si>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</si>
  <si>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</si>
  <si>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</si>
  <si>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</si>
  <si>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</si>
  <si>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</si>
  <si>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</si>
  <si>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</si>
  <si>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</si>
  <si>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</si>
  <si>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</si>
  <si>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</si>
  <si>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</si>
  <si>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</si>
  <si>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</si>
  <si>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</si>
  <si>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</si>
  <si>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</si>
  <si>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</si>
  <si>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</si>
  <si>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</si>
  <si>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</si>
  <si>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</si>
  <si>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</si>
  <si>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</si>
  <si>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</si>
  <si>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</si>
  <si>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</si>
  <si>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</si>
  <si>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</si>
  <si>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8"/>
  </si>
  <si>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</si>
  <si>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</si>
  <si>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</si>
  <si>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</si>
  <si>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</si>
  <si>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</si>
  <si>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</si>
  <si>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</si>
  <si>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</si>
  <si>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</si>
  <si>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</si>
  <si>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</si>
  <si>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</si>
  <si>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</si>
  <si>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</si>
  <si>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</si>
  <si>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</si>
  <si>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</si>
  <si>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</si>
  <si>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</si>
  <si>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</si>
  <si>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</si>
  <si>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</si>
  <si>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</si>
  <si>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</si>
  <si>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</si>
  <si>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</si>
  <si>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</si>
  <si>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</si>
  <si>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</si>
  <si>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</si>
  <si>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</si>
  <si>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</si>
  <si>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</si>
  <si>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</si>
  <si>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</si>
  <si>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</si>
  <si>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</si>
  <si>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</si>
  <si>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</si>
  <si>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</si>
  <si>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</si>
  <si>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</si>
  <si>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</si>
  <si>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</si>
  <si>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</si>
  <si>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</si>
  <si>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</si>
  <si>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</si>
  <si>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</si>
  <si>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</si>
  <si>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</si>
  <si>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</si>
  <si>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</si>
  <si>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</si>
  <si>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</si>
  <si>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</si>
  <si>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</si>
  <si>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</si>
  <si>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</si>
  <si>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</si>
  <si>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</si>
  <si>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</si>
  <si>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</si>
  <si>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</si>
  <si>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</si>
  <si>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</si>
  <si>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</si>
  <si>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</si>
  <si>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</si>
  <si>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</si>
  <si>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</si>
  <si>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</si>
  <si>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</si>
  <si>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</si>
  <si>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</si>
  <si>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</si>
  <si>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</si>
  <si>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</si>
  <si>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</si>
  <si>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</si>
  <si>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</si>
  <si>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</si>
  <si>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</si>
  <si>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</si>
  <si>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</si>
  <si>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</si>
  <si>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</si>
  <si>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</si>
  <si>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</si>
  <si>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</si>
  <si>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</si>
  <si>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</si>
  <si>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</si>
  <si>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</si>
  <si>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</si>
  <si>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</si>
  <si>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</si>
  <si>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</si>
  <si>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</si>
  <si>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</si>
  <si>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</si>
  <si>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</si>
  <si>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</si>
  <si>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</si>
  <si>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</si>
  <si>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</si>
  <si>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</si>
  <si>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</si>
  <si>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</si>
  <si>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</si>
  <si>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</si>
  <si>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</si>
  <si>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</si>
  <si>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</si>
  <si>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</si>
  <si>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</si>
  <si>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</si>
  <si>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</si>
  <si>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</si>
  <si>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</si>
  <si>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</si>
  <si>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</si>
  <si>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</si>
  <si>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</si>
  <si>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</si>
  <si>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</si>
  <si>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</si>
  <si>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</si>
  <si>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</si>
  <si>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</si>
  <si>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</si>
  <si>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</si>
  <si>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</si>
  <si>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</si>
  <si>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</si>
  <si>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</si>
  <si>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</si>
  <si>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</si>
  <si>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</si>
  <si>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</si>
  <si>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</si>
  <si>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</si>
  <si>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</si>
  <si>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</si>
  <si>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</si>
  <si>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</si>
  <si>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</si>
  <si>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</si>
  <si>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</si>
  <si>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</si>
  <si>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</si>
  <si>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</si>
  <si>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</si>
  <si>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</si>
  <si>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</si>
  <si>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</si>
  <si>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</si>
  <si>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</si>
  <si>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</si>
  <si>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</si>
  <si>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</si>
  <si>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</si>
  <si>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</si>
  <si>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</si>
  <si>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</si>
  <si>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</si>
  <si>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</si>
  <si>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</si>
  <si>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</si>
  <si>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</si>
  <si>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</si>
  <si>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</si>
  <si>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</si>
  <si>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</si>
  <si>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</si>
  <si>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</si>
  <si>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</si>
  <si>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</si>
  <si>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</si>
  <si>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</si>
  <si>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</si>
  <si>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</si>
  <si>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</si>
  <si>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</si>
  <si>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</si>
  <si>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</si>
  <si>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</si>
  <si>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</si>
  <si>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</si>
  <si>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</si>
  <si>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</si>
  <si>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</si>
  <si>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</si>
  <si>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</si>
  <si>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</si>
  <si>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</si>
  <si>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</si>
  <si>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</si>
  <si>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</si>
  <si>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</si>
  <si>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</si>
  <si>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</si>
  <si>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</si>
  <si>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</si>
  <si>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</si>
  <si>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</si>
  <si>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</si>
  <si>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</si>
  <si>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</si>
  <si>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</si>
  <si>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</si>
  <si>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</si>
  <si>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</si>
  <si>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</si>
  <si>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</si>
  <si>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</si>
  <si>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</si>
  <si>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</si>
  <si>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</si>
  <si>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</si>
  <si>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</si>
  <si>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</si>
  <si>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</si>
  <si>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</si>
  <si>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</si>
  <si>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</si>
  <si>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</si>
  <si>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</si>
  <si>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</si>
  <si>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</si>
  <si>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</si>
  <si>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</si>
  <si>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</si>
  <si>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</si>
  <si>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</si>
  <si>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</si>
  <si>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</si>
  <si>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</si>
  <si>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</si>
  <si>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</si>
  <si>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</si>
  <si>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</si>
  <si>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</si>
  <si>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</si>
  <si>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</si>
  <si>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</si>
  <si>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</si>
  <si>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</si>
  <si>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</si>
  <si>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</si>
  <si>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</si>
  <si>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</si>
  <si>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</si>
  <si>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</si>
  <si>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</si>
  <si>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</si>
  <si>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</si>
  <si>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</si>
  <si>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</si>
  <si>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</si>
  <si>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</si>
  <si>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</si>
  <si>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</si>
  <si>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</si>
  <si>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</si>
  <si>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</si>
  <si>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</si>
  <si>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</si>
  <si>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</si>
  <si>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</si>
  <si>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</si>
  <si>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</si>
  <si>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</si>
  <si>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</si>
  <si>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</si>
  <si>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</si>
  <si>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</si>
  <si>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</si>
  <si>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</si>
  <si>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</si>
  <si>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</si>
  <si>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</si>
  <si>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</si>
  <si>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</si>
  <si>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</si>
  <si>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</si>
  <si>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</si>
  <si>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</si>
  <si>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</si>
  <si>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</si>
  <si>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</si>
  <si>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</si>
  <si>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</si>
  <si>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</si>
  <si>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</si>
  <si>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</si>
  <si>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</si>
  <si>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</si>
  <si>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</si>
  <si>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</si>
  <si>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</si>
  <si>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</si>
  <si>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</si>
  <si>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</si>
  <si>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</si>
  <si>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</si>
  <si>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</si>
  <si>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</si>
  <si>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</si>
  <si>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</si>
  <si>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</si>
  <si>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</si>
  <si>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</si>
  <si>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</si>
  <si>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</si>
  <si>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</si>
  <si>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</si>
  <si>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</si>
  <si>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</si>
  <si>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</si>
  <si>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</si>
  <si>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</si>
  <si>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</si>
  <si>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</si>
  <si>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</si>
  <si>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</si>
  <si>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</si>
  <si>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</si>
  <si>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</si>
  <si>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</si>
  <si>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</si>
  <si>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</si>
  <si>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</si>
  <si>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</si>
  <si>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</si>
  <si>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</si>
  <si>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</si>
  <si>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</si>
  <si>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</si>
  <si>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</si>
  <si>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</si>
  <si>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</si>
  <si>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</si>
  <si>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</si>
  <si>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</si>
  <si>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</si>
  <si>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</si>
  <si>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</si>
  <si>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</si>
  <si>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</si>
  <si>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</si>
  <si>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</si>
  <si>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</si>
  <si>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</si>
  <si>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</si>
  <si>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</si>
  <si>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</si>
  <si>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</si>
  <si>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</si>
  <si>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</si>
  <si>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</si>
  <si>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</si>
  <si>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</si>
  <si>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</si>
  <si>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</si>
  <si>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</si>
  <si>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</si>
  <si>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</si>
  <si>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</si>
  <si>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</si>
  <si>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</si>
  <si>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</si>
  <si>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</si>
  <si>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</si>
  <si>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</si>
  <si>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</si>
  <si>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</si>
  <si>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</si>
  <si>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</si>
  <si>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</si>
  <si>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</si>
  <si>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</si>
  <si>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</si>
  <si>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</si>
  <si>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</si>
  <si>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</si>
  <si>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</si>
  <si>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</si>
  <si>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</si>
  <si>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</si>
  <si>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</si>
  <si>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</si>
  <si>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</si>
  <si>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</si>
  <si>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</si>
  <si>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</si>
  <si>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</si>
  <si>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</si>
  <si>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</si>
  <si>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</si>
  <si>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</si>
  <si>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</si>
  <si>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</si>
  <si>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</si>
  <si>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</si>
  <si>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</si>
  <si>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</si>
  <si>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</si>
  <si>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</si>
  <si>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</si>
  <si>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</si>
  <si>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</si>
  <si>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</si>
  <si>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</si>
  <si>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</si>
  <si>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</si>
  <si>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</si>
  <si>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</si>
  <si>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</si>
  <si>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</si>
  <si>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</si>
  <si>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</si>
  <si>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</si>
  <si>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</si>
  <si>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</si>
  <si>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</si>
  <si>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</si>
  <si>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</si>
  <si>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</si>
  <si>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</si>
  <si>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</si>
  <si>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</si>
  <si>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</si>
  <si>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</si>
  <si>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</si>
  <si>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</si>
  <si>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</si>
  <si>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</si>
  <si>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</si>
  <si>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</si>
  <si>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</si>
  <si>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</si>
  <si>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</si>
  <si>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</si>
  <si>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</si>
  <si>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</si>
  <si>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</si>
  <si>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</si>
  <si>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</si>
  <si>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</si>
  <si>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</si>
  <si>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</si>
  <si>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</si>
  <si>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</si>
  <si>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</si>
  <si>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</si>
  <si>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</si>
  <si>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</si>
  <si>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</si>
  <si>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</si>
  <si>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</si>
  <si>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</si>
  <si>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</si>
  <si>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</si>
  <si>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</si>
  <si>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</si>
  <si>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</si>
  <si>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</si>
  <si>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</si>
  <si>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</si>
  <si>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</si>
  <si>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</si>
  <si>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</si>
  <si>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</si>
  <si>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</si>
  <si>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</si>
  <si>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</si>
  <si>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</si>
  <si>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</si>
  <si>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</si>
  <si>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</si>
  <si>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</si>
  <si>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</si>
  <si>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</si>
  <si>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</si>
  <si>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</si>
  <si>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</si>
  <si>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</si>
  <si>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</si>
  <si>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</si>
  <si>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</si>
  <si>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</si>
  <si>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</si>
  <si>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</si>
  <si>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</si>
  <si>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</si>
  <si>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</si>
  <si>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</si>
  <si>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</si>
  <si>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</si>
  <si>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</si>
  <si>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</si>
  <si>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</si>
  <si>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</si>
  <si>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</si>
  <si>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</si>
  <si>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</si>
  <si>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</si>
  <si>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</si>
  <si>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</si>
  <si>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</si>
  <si>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</si>
  <si>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</si>
  <si>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</si>
  <si>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</si>
  <si>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</si>
  <si>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</si>
  <si>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</si>
  <si>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</si>
  <si>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</si>
  <si>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</si>
  <si>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</si>
  <si>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</si>
  <si>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</si>
  <si>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</si>
  <si>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</si>
  <si>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</si>
  <si>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</si>
  <si>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</si>
  <si>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</si>
  <si>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</si>
  <si>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</si>
  <si>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</si>
  <si>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</si>
  <si>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</si>
  <si>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</si>
  <si>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</si>
  <si>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</si>
  <si>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</si>
  <si>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</si>
  <si>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</si>
  <si>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</si>
  <si>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</si>
  <si>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</si>
  <si>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</si>
  <si>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</si>
  <si>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</si>
  <si>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</si>
  <si>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</si>
  <si>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</si>
  <si>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</si>
  <si>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</si>
  <si>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</si>
  <si>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</si>
  <si>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</si>
  <si>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</si>
  <si>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</si>
  <si>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</si>
  <si>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</si>
  <si>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</si>
  <si>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</si>
  <si>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</si>
  <si>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</si>
  <si>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</si>
  <si>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</si>
  <si>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</si>
  <si>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</si>
  <si>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</si>
  <si>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</si>
  <si>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</si>
  <si>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</si>
  <si>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</si>
  <si>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</si>
  <si>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</si>
  <si>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</si>
  <si>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</si>
  <si>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</si>
  <si>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</si>
  <si>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</si>
  <si>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</si>
  <si>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</si>
  <si>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</si>
  <si>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</si>
  <si>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</si>
  <si>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</si>
  <si>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</si>
  <si>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</si>
  <si>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</si>
  <si>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</si>
  <si>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</si>
  <si>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</si>
  <si>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</si>
  <si>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</si>
  <si>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</si>
  <si>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</si>
  <si>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</si>
  <si>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</si>
  <si>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</si>
  <si>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</si>
  <si>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</si>
  <si>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</si>
  <si>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</si>
  <si>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</si>
  <si>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</si>
  <si>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</si>
  <si>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</si>
  <si>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</si>
  <si>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</si>
  <si>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</si>
  <si>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</si>
  <si>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</si>
  <si>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</si>
  <si>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</si>
  <si>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</si>
  <si>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</si>
  <si>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</si>
  <si>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</si>
  <si>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</si>
  <si>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</si>
  <si>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</si>
  <si>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</si>
  <si>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</si>
  <si>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</si>
  <si>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</si>
  <si>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</si>
  <si>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</si>
  <si>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</si>
  <si>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</si>
  <si>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</si>
  <si>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</si>
  <si>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</si>
  <si>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</si>
  <si>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</si>
  <si>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</si>
  <si>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</si>
  <si>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</si>
  <si>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</si>
  <si>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</si>
  <si>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</si>
  <si>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</si>
  <si>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</si>
  <si>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</si>
  <si>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</si>
  <si>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</si>
  <si>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</si>
  <si>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</si>
  <si>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</si>
  <si>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</si>
  <si>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</si>
  <si>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</si>
  <si>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</si>
  <si>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</si>
  <si>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</si>
  <si>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</si>
  <si>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</si>
  <si>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</si>
  <si>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</si>
  <si>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</si>
  <si>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</si>
  <si>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</si>
  <si>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</si>
  <si>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</si>
  <si>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</si>
  <si>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</si>
  <si>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</si>
  <si>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</si>
  <si>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</si>
  <si>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</si>
  <si>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</si>
  <si>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</si>
  <si>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</si>
  <si>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</si>
  <si>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</si>
  <si>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</si>
  <si>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</si>
  <si>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</si>
  <si>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</si>
  <si>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</si>
  <si>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</si>
  <si>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</si>
  <si>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</si>
  <si>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</si>
  <si>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</si>
  <si>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</si>
  <si>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</si>
  <si>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</si>
  <si>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</si>
  <si>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</si>
  <si>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</si>
  <si>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</si>
  <si>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</si>
  <si>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</si>
  <si>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</si>
  <si>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</si>
  <si>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</si>
  <si>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</si>
  <si>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</si>
  <si>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</si>
  <si>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</si>
  <si>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</si>
  <si>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</si>
  <si>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</si>
  <si>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</si>
  <si>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</si>
  <si>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</si>
  <si>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</si>
  <si>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</si>
  <si>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</si>
  <si>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</si>
  <si>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</si>
  <si>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</si>
  <si>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</si>
  <si>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</si>
  <si>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</si>
  <si>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</si>
  <si>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</si>
  <si>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</si>
  <si>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</si>
  <si>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</si>
  <si>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</si>
  <si>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</si>
  <si>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</si>
  <si>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</si>
  <si>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</si>
  <si>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</si>
  <si>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</si>
  <si>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</si>
  <si>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</si>
  <si>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</si>
  <si>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</si>
  <si>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</si>
  <si>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</si>
  <si>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</si>
  <si>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</si>
  <si>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</si>
  <si>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</si>
  <si>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</si>
  <si>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</si>
  <si>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</si>
  <si>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</si>
  <si>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</si>
  <si>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</si>
  <si>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</si>
  <si>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</si>
  <si>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</si>
  <si>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</si>
  <si>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</si>
  <si>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</si>
  <si>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</si>
  <si>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</si>
  <si>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</si>
  <si>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</si>
  <si>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</si>
  <si>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</si>
  <si>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</si>
  <si>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</si>
  <si>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</si>
  <si>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</si>
  <si>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</si>
  <si>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</si>
  <si>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</si>
  <si>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</si>
  <si>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</si>
  <si>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</si>
  <si>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</si>
  <si>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</si>
  <si>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</si>
  <si>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</si>
  <si>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</si>
  <si>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</si>
  <si>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</si>
  <si>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</si>
  <si>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</si>
  <si>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</si>
  <si>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</si>
  <si>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</si>
  <si>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</si>
  <si>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</si>
  <si>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</si>
  <si>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</si>
  <si>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</si>
  <si>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</si>
  <si>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</si>
  <si>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</si>
  <si>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</si>
  <si>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</si>
  <si>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</si>
  <si>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</si>
  <si>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</si>
  <si>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</si>
  <si>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</si>
  <si>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</si>
  <si>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</si>
  <si>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</si>
  <si>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</si>
  <si>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</si>
  <si>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</si>
  <si>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</si>
  <si>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</si>
  <si>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</si>
  <si>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</si>
  <si>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</si>
  <si>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</si>
  <si>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</si>
  <si>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</si>
  <si>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</si>
  <si>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</si>
  <si>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</si>
  <si>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</si>
  <si>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</si>
  <si>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</si>
  <si>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</si>
  <si>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</si>
  <si>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</si>
  <si>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</si>
  <si>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</si>
  <si>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</si>
  <si>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</si>
  <si>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</si>
  <si>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</si>
  <si>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</si>
  <si>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</si>
  <si>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</si>
  <si>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</si>
  <si>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</si>
  <si>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</si>
  <si>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</si>
  <si>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</si>
  <si>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</si>
  <si>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</si>
  <si>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</si>
  <si>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</si>
  <si>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</si>
  <si>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</si>
  <si>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</si>
  <si>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</si>
  <si>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</si>
  <si>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</si>
  <si>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</si>
  <si>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</si>
  <si>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</si>
  <si>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</si>
  <si>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</si>
  <si>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</si>
  <si>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</si>
  <si>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</si>
  <si>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</si>
  <si>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</si>
  <si>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</si>
  <si>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</si>
  <si>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</si>
  <si>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</si>
  <si>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</si>
  <si>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</si>
  <si>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</si>
  <si>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</si>
  <si>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</si>
  <si>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</si>
  <si>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</si>
  <si>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</si>
  <si>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</si>
  <si>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</si>
  <si>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</si>
  <si>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</si>
  <si>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</si>
  <si>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</si>
  <si>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</si>
  <si>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</si>
  <si>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</si>
  <si>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</si>
  <si>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</si>
  <si>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</si>
  <si>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</si>
  <si>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</si>
  <si>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</si>
  <si>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</si>
  <si>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</si>
  <si>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</si>
  <si>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</si>
  <si>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</si>
  <si>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</si>
  <si>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</si>
  <si>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</si>
  <si>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</si>
  <si>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</si>
  <si>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</si>
  <si>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</si>
  <si>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</si>
  <si>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</si>
  <si>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</si>
  <si>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</si>
  <si>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</si>
  <si>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</si>
  <si>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</si>
  <si>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</si>
  <si>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</si>
  <si>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</si>
  <si>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</si>
  <si>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</si>
  <si>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</si>
  <si>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</si>
  <si>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</si>
  <si>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</si>
  <si>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</si>
  <si>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</si>
  <si>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</si>
  <si>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</si>
  <si>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</si>
  <si>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</si>
  <si>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</si>
  <si>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3"/>
  </si>
  <si>
    <t>通所型サービス_独自_定率_19人未満</t>
    <phoneticPr fontId="13"/>
  </si>
  <si>
    <t>通所型サービス_独自_19人未満_Ⅴ</t>
    <phoneticPr fontId="13"/>
  </si>
  <si>
    <t>通所型サービス_独自_定額_19人以上_Ⅴ</t>
    <phoneticPr fontId="13"/>
  </si>
  <si>
    <t>通所型サービス_独自_定率_19人以上_Ⅴ</t>
    <phoneticPr fontId="13"/>
  </si>
  <si>
    <t>通所型サービス_独自_19人以上_Ⅴ</t>
    <phoneticPr fontId="13"/>
  </si>
  <si>
    <t>訪問型サービス_独自_定額_Ⅴ</t>
    <phoneticPr fontId="13"/>
  </si>
  <si>
    <t>訪問型サービス_独自_定率_Ⅴ</t>
    <phoneticPr fontId="13"/>
  </si>
  <si>
    <t>地域密着型特定施設入居者生活介護_短期利用型_Ⅴ</t>
    <phoneticPr fontId="13"/>
  </si>
  <si>
    <t>地域密着型特定施設入居者生活介護_Ⅴ</t>
    <phoneticPr fontId="13"/>
  </si>
  <si>
    <t>介護予防短期入所療養介護_介護老人保健施設_Ⅴ</t>
    <phoneticPr fontId="13"/>
  </si>
  <si>
    <t>短期入所療養介護_介護医療院_R8</t>
    <phoneticPr fontId="13"/>
  </si>
  <si>
    <t>介護予防短期入所療養介護_病院等_老健以外__R8</t>
    <phoneticPr fontId="13"/>
  </si>
  <si>
    <t>短期入所療養介護_病院等_老健以外__R8</t>
    <phoneticPr fontId="13"/>
  </si>
  <si>
    <t>短期入所療養介護_病院等_老健以外__Ⅴ</t>
    <phoneticPr fontId="13"/>
  </si>
  <si>
    <t>介護予防短期入所療養介護_病院等_老健以外__Ⅴ</t>
    <phoneticPr fontId="13"/>
  </si>
  <si>
    <t>通所型サービス_独自_定額__19人未満__R8</t>
    <phoneticPr fontId="13"/>
  </si>
  <si>
    <t>通所型サービス_独自_定率__19人未満_R8</t>
    <rPh sb="12" eb="13">
      <t>リツ</t>
    </rPh>
    <phoneticPr fontId="13"/>
  </si>
  <si>
    <t>訪問型サービス_独自_定率_R8</t>
  </si>
  <si>
    <t>通所型サービス_独自__19人未満_R8</t>
    <phoneticPr fontId="13"/>
  </si>
  <si>
    <t>通所型サービス_独自_定額__19人以上_R8</t>
    <phoneticPr fontId="13"/>
  </si>
  <si>
    <t>通所型サービス_独自_定率__19人以上_R8</t>
    <phoneticPr fontId="13"/>
  </si>
  <si>
    <t>通所型サービス_独自__19人以上_R8</t>
    <phoneticPr fontId="13"/>
  </si>
  <si>
    <t>訪問型サービス_独自_定額_R8</t>
    <phoneticPr fontId="13"/>
  </si>
  <si>
    <t>分類</t>
    <rPh sb="0" eb="2">
      <t>ブンルイ</t>
    </rPh>
    <phoneticPr fontId="13"/>
  </si>
  <si>
    <t>⑤の必要数チェック</t>
    <rPh sb="2" eb="4">
      <t>ヒツヨウ</t>
    </rPh>
    <rPh sb="4" eb="5">
      <t>スウ</t>
    </rPh>
    <phoneticPr fontId="13"/>
  </si>
  <si>
    <t>○○ケアサービス</t>
    <phoneticPr fontId="13"/>
  </si>
  <si>
    <t>100</t>
    <phoneticPr fontId="13"/>
  </si>
  <si>
    <t>0005</t>
    <phoneticPr fontId="13"/>
  </si>
  <si>
    <t>東京都千代田区１－１－１</t>
    <rPh sb="0" eb="3">
      <t>トウキョウト</t>
    </rPh>
    <rPh sb="3" eb="7">
      <t>チヨダク</t>
    </rPh>
    <phoneticPr fontId="13"/>
  </si>
  <si>
    <t>○○ビル○○号室</t>
    <rPh sb="6" eb="8">
      <t>ゴウシツ</t>
    </rPh>
    <phoneticPr fontId="13"/>
  </si>
  <si>
    <t>代表取締役</t>
    <rPh sb="0" eb="2">
      <t>ダイヒョウ</t>
    </rPh>
    <rPh sb="2" eb="5">
      <t>トリシマリヤク</t>
    </rPh>
    <phoneticPr fontId="13"/>
  </si>
  <si>
    <t>厚労花子</t>
    <rPh sb="0" eb="2">
      <t>コウロウ</t>
    </rPh>
    <rPh sb="2" eb="4">
      <t>ハナコ</t>
    </rPh>
    <phoneticPr fontId="13"/>
  </si>
  <si>
    <t>1234567891234</t>
  </si>
  <si>
    <t>コウロウ　タロウ</t>
    <phoneticPr fontId="13"/>
  </si>
  <si>
    <t>厚労　太郎</t>
    <rPh sb="0" eb="2">
      <t>コウロウ</t>
    </rPh>
    <rPh sb="3" eb="5">
      <t>タロウ</t>
    </rPh>
    <phoneticPr fontId="13"/>
  </si>
  <si>
    <t>000-0000-0000</t>
    <phoneticPr fontId="13"/>
  </si>
  <si>
    <t>aaa@aaa.com</t>
    <phoneticPr fontId="13"/>
  </si>
  <si>
    <t>1111111111</t>
    <phoneticPr fontId="13"/>
  </si>
  <si>
    <t>○○ホームヘルプ</t>
    <phoneticPr fontId="13"/>
  </si>
  <si>
    <t>1111111112</t>
    <phoneticPr fontId="13"/>
  </si>
  <si>
    <t>○○デイサービス</t>
    <phoneticPr fontId="13"/>
  </si>
  <si>
    <t>1111111113</t>
    <phoneticPr fontId="13"/>
  </si>
  <si>
    <t>小規模多機能ホーム○○</t>
    <phoneticPr fontId="13"/>
  </si>
  <si>
    <t>介護予防小規模多機能型居宅介護（短期利用型）</t>
  </si>
  <si>
    <t>1111111114</t>
    <phoneticPr fontId="13"/>
  </si>
  <si>
    <t>1111111115</t>
    <phoneticPr fontId="13"/>
  </si>
  <si>
    <t>訪問看護ステーション○○</t>
    <phoneticPr fontId="13"/>
  </si>
  <si>
    <t>1111111116</t>
    <phoneticPr fontId="13"/>
  </si>
  <si>
    <t>〇〇ケアプランセンター</t>
    <phoneticPr fontId="13"/>
  </si>
  <si>
    <t>介護予防支援</t>
  </si>
  <si>
    <t>✓</t>
  </si>
  <si>
    <t>○</t>
  </si>
  <si>
    <t>処遇改善加算Ⅰロ</t>
  </si>
  <si>
    <t>処遇改善加算Ⅰイ</t>
  </si>
  <si>
    <t>処遇改善加算Ⅱロ</t>
  </si>
  <si>
    <t>処遇改善加算Ⅱイ</t>
  </si>
  <si>
    <t>別紙様式２－１ （処遇改善加算　総括表）集計シート</t>
    <rPh sb="20" eb="22">
      <t>シュウケイ</t>
    </rPh>
    <phoneticPr fontId="58"/>
  </si>
  <si>
    <t>２－１ 総括表</t>
    <rPh sb="4" eb="6">
      <t>ソウカツ</t>
    </rPh>
    <rPh sb="6" eb="7">
      <t>ヒョウ</t>
    </rPh>
    <phoneticPr fontId="58"/>
  </si>
  <si>
    <t>2-2 個表（４、５月）</t>
    <rPh sb="4" eb="6">
      <t>コヒョウ</t>
    </rPh>
    <rPh sb="10" eb="11">
      <t>ガツ</t>
    </rPh>
    <phoneticPr fontId="58"/>
  </si>
  <si>
    <t>2-2 個表（６月以降）</t>
    <rPh sb="4" eb="6">
      <t>コヒョウ</t>
    </rPh>
    <rPh sb="8" eb="9">
      <t>ガツ</t>
    </rPh>
    <rPh sb="9" eb="11">
      <t>イコウ</t>
    </rPh>
    <phoneticPr fontId="58"/>
  </si>
  <si>
    <t>検索key</t>
    <rPh sb="0" eb="2">
      <t>ケンサク</t>
    </rPh>
    <phoneticPr fontId="58"/>
  </si>
  <si>
    <t>基本情報</t>
    <rPh sb="0" eb="2">
      <t>キホン</t>
    </rPh>
    <rPh sb="2" eb="4">
      <t>ジョウホウ</t>
    </rPh>
    <phoneticPr fontId="58"/>
  </si>
  <si>
    <t>２　賃金改善計画：加算額以上の賃金改善について（全体）</t>
    <rPh sb="2" eb="4">
      <t>チンギン</t>
    </rPh>
    <rPh sb="4" eb="6">
      <t>カイゼン</t>
    </rPh>
    <rPh sb="6" eb="8">
      <t>ケイカク</t>
    </rPh>
    <rPh sb="9" eb="11">
      <t>カサン</t>
    </rPh>
    <rPh sb="11" eb="12">
      <t>ガク</t>
    </rPh>
    <rPh sb="12" eb="14">
      <t>イジョウ</t>
    </rPh>
    <rPh sb="15" eb="17">
      <t>チンギン</t>
    </rPh>
    <rPh sb="17" eb="19">
      <t>カイゼン</t>
    </rPh>
    <rPh sb="24" eb="26">
      <t>ゼンタイ</t>
    </rPh>
    <phoneticPr fontId="58"/>
  </si>
  <si>
    <t>月額賃金改善要件（処遇改善加算Ⅳの1/2以上の月額賃金改善）</t>
    <rPh sb="0" eb="1">
      <t>ゲツ</t>
    </rPh>
    <rPh sb="1" eb="2">
      <t>ガク</t>
    </rPh>
    <rPh sb="2" eb="4">
      <t>チンギン</t>
    </rPh>
    <rPh sb="4" eb="6">
      <t>カイゼン</t>
    </rPh>
    <rPh sb="6" eb="8">
      <t>ヨウケン</t>
    </rPh>
    <phoneticPr fontId="91"/>
  </si>
  <si>
    <t>キャリアパス要件Ⅰ・Ⅱ（任用要件・賃金体系の整備等、研修の実施等）</t>
    <rPh sb="6" eb="8">
      <t>ヨウケン</t>
    </rPh>
    <phoneticPr fontId="91"/>
  </si>
  <si>
    <t>キャリアパス要件Ⅲ（昇給の仕組みの整備等）</t>
    <phoneticPr fontId="91"/>
  </si>
  <si>
    <t>キャリアパス要件Ⅳ（改善後の賃金要件）</t>
    <phoneticPr fontId="91"/>
  </si>
  <si>
    <t>（判定式）判定結果②が×の場合のみ
要件Ⅳを満たせない理由</t>
    <rPh sb="13" eb="15">
      <t>バアイ</t>
    </rPh>
    <rPh sb="22" eb="23">
      <t>ミ</t>
    </rPh>
    <rPh sb="27" eb="29">
      <t>リユウ</t>
    </rPh>
    <phoneticPr fontId="13"/>
  </si>
  <si>
    <t>キャリアパス要件Ⅴ（介護福祉士等の配置要件）
（判定式）
判定結果</t>
    <rPh sb="6" eb="8">
      <t>ヨウケン</t>
    </rPh>
    <phoneticPr fontId="91"/>
  </si>
  <si>
    <t>見える化要件</t>
    <rPh sb="0" eb="1">
      <t>ミ</t>
    </rPh>
    <rPh sb="4" eb="6">
      <t>ヨウケン</t>
    </rPh>
    <phoneticPr fontId="91"/>
  </si>
  <si>
    <t>令和８年度特例要件</t>
    <rPh sb="0" eb="2">
      <t>レイワ</t>
    </rPh>
    <rPh sb="3" eb="4">
      <t>ネン</t>
    </rPh>
    <rPh sb="4" eb="5">
      <t>ド</t>
    </rPh>
    <rPh sb="5" eb="9">
      <t>トクレイヨウケン</t>
    </rPh>
    <phoneticPr fontId="13"/>
  </si>
  <si>
    <t>要件確認・証明</t>
    <rPh sb="0" eb="2">
      <t>ヨウケン</t>
    </rPh>
    <rPh sb="2" eb="4">
      <t>カクニン</t>
    </rPh>
    <rPh sb="5" eb="7">
      <t>ショウメイ</t>
    </rPh>
    <phoneticPr fontId="91"/>
  </si>
  <si>
    <t>⑥キャリアパス要件Ⅳについて（「令和８年度の算定予定」について）</t>
    <phoneticPr fontId="13"/>
  </si>
  <si>
    <t>管理用
②+③</t>
    <rPh sb="0" eb="2">
      <t>カンリ</t>
    </rPh>
    <rPh sb="2" eb="3">
      <t>ヨウ</t>
    </rPh>
    <phoneticPr fontId="58"/>
  </si>
  <si>
    <t>県番号
➀</t>
    <rPh sb="0" eb="1">
      <t>ケン</t>
    </rPh>
    <rPh sb="1" eb="3">
      <t>バンゴウ</t>
    </rPh>
    <phoneticPr fontId="58"/>
  </si>
  <si>
    <t>圏域名
②</t>
    <rPh sb="0" eb="2">
      <t>ケンイキ</t>
    </rPh>
    <rPh sb="2" eb="3">
      <t>メイ</t>
    </rPh>
    <phoneticPr fontId="13"/>
  </si>
  <si>
    <t>圏域番号
③</t>
    <rPh sb="0" eb="2">
      <t>ケンイキ</t>
    </rPh>
    <rPh sb="2" eb="4">
      <t>バンゴウ</t>
    </rPh>
    <phoneticPr fontId="58"/>
  </si>
  <si>
    <t>法人名
④</t>
    <rPh sb="0" eb="1">
      <t>ホウ</t>
    </rPh>
    <rPh sb="1" eb="2">
      <t>ジン</t>
    </rPh>
    <rPh sb="2" eb="3">
      <t>メイ</t>
    </rPh>
    <phoneticPr fontId="13"/>
  </si>
  <si>
    <t>令和８年度の加算の見込額（a）</t>
    <phoneticPr fontId="58"/>
  </si>
  <si>
    <t>令和８年度の賃金改善の見込額（b）</t>
    <rPh sb="0" eb="2">
      <t>レイワ</t>
    </rPh>
    <rPh sb="3" eb="4">
      <t>ネン</t>
    </rPh>
    <rPh sb="4" eb="5">
      <t>ド</t>
    </rPh>
    <rPh sb="6" eb="8">
      <t>チンギン</t>
    </rPh>
    <rPh sb="8" eb="10">
      <t>カイゼン</t>
    </rPh>
    <rPh sb="11" eb="13">
      <t>ミコ</t>
    </rPh>
    <rPh sb="13" eb="14">
      <t>ガク</t>
    </rPh>
    <phoneticPr fontId="58"/>
  </si>
  <si>
    <t>（判定式）
判定結果</t>
    <rPh sb="1" eb="3">
      <t>ハンテイ</t>
    </rPh>
    <rPh sb="3" eb="4">
      <t>シキ</t>
    </rPh>
    <rPh sb="6" eb="8">
      <t>ハンテイ</t>
    </rPh>
    <rPh sb="8" eb="10">
      <t>ケッカ</t>
    </rPh>
    <phoneticPr fontId="58"/>
  </si>
  <si>
    <t>令和８年度の処遇改善加算Ⅳ相当の見込額の１／２</t>
    <rPh sb="0" eb="2">
      <t>レイワ</t>
    </rPh>
    <rPh sb="3" eb="5">
      <t>ネンド</t>
    </rPh>
    <rPh sb="6" eb="8">
      <t>ショグウ</t>
    </rPh>
    <rPh sb="8" eb="10">
      <t>カイゼン</t>
    </rPh>
    <rPh sb="10" eb="12">
      <t>カサン</t>
    </rPh>
    <rPh sb="13" eb="15">
      <t>ソウトウ</t>
    </rPh>
    <rPh sb="16" eb="18">
      <t>ミコミ</t>
    </rPh>
    <rPh sb="18" eb="19">
      <t>ガク</t>
    </rPh>
    <phoneticPr fontId="58"/>
  </si>
  <si>
    <t>令和８年度の加算による賃金改善の見込額のうち、月額賃金改善による額 　（①の見込額以上となること）</t>
    <rPh sb="0" eb="2">
      <t>レイワ</t>
    </rPh>
    <rPh sb="3" eb="5">
      <t>ネンド</t>
    </rPh>
    <rPh sb="6" eb="8">
      <t>カサン</t>
    </rPh>
    <rPh sb="11" eb="13">
      <t>チンギン</t>
    </rPh>
    <rPh sb="13" eb="15">
      <t>カイゼン</t>
    </rPh>
    <rPh sb="16" eb="18">
      <t>ミコミ</t>
    </rPh>
    <rPh sb="18" eb="19">
      <t>ガク</t>
    </rPh>
    <rPh sb="23" eb="25">
      <t>ゲツガク</t>
    </rPh>
    <rPh sb="25" eb="27">
      <t>チンギン</t>
    </rPh>
    <rPh sb="27" eb="29">
      <t>カイゼン</t>
    </rPh>
    <rPh sb="32" eb="33">
      <t>ガク</t>
    </rPh>
    <rPh sb="38" eb="40">
      <t>ミコミ</t>
    </rPh>
    <rPh sb="40" eb="41">
      <t>ガク</t>
    </rPh>
    <rPh sb="41" eb="43">
      <t>イジョウ</t>
    </rPh>
    <phoneticPr fontId="58"/>
  </si>
  <si>
    <t>（判定式）
別紙様式2-2、2-3「①月額賃金改善要件」の欄から転記</t>
    <rPh sb="1" eb="3">
      <t>ハンテイ</t>
    </rPh>
    <rPh sb="3" eb="4">
      <t>シキ</t>
    </rPh>
    <rPh sb="6" eb="8">
      <t>ベッシ</t>
    </rPh>
    <rPh sb="8" eb="10">
      <t>ヨウシキ</t>
    </rPh>
    <rPh sb="19" eb="21">
      <t>ゲツガク</t>
    </rPh>
    <rPh sb="21" eb="23">
      <t>チンギン</t>
    </rPh>
    <rPh sb="23" eb="25">
      <t>カイゼン</t>
    </rPh>
    <rPh sb="25" eb="27">
      <t>ヨウケン</t>
    </rPh>
    <rPh sb="29" eb="30">
      <t>ラン</t>
    </rPh>
    <rPh sb="32" eb="34">
      <t>テンキ</t>
    </rPh>
    <phoneticPr fontId="58"/>
  </si>
  <si>
    <t>（判定式）
判定結果
（転記）</t>
    <rPh sb="1" eb="3">
      <t>ハンテイ</t>
    </rPh>
    <rPh sb="3" eb="4">
      <t>シキ</t>
    </rPh>
    <rPh sb="6" eb="8">
      <t>ハンテイ</t>
    </rPh>
    <rPh sb="8" eb="10">
      <t>ケッカ</t>
    </rPh>
    <rPh sb="12" eb="14">
      <t>テンキ</t>
    </rPh>
    <phoneticPr fontId="58"/>
  </si>
  <si>
    <t>誓約
（特例要件）</t>
    <rPh sb="0" eb="2">
      <t>セイヤク</t>
    </rPh>
    <rPh sb="4" eb="6">
      <t>トクレイ</t>
    </rPh>
    <rPh sb="6" eb="8">
      <t>ヨウケン</t>
    </rPh>
    <phoneticPr fontId="13"/>
  </si>
  <si>
    <t>（判定式）
判定結果①
（転記）</t>
    <rPh sb="1" eb="3">
      <t>ハンテイ</t>
    </rPh>
    <rPh sb="3" eb="4">
      <t>シキ</t>
    </rPh>
    <rPh sb="6" eb="8">
      <t>ハンテイ</t>
    </rPh>
    <rPh sb="8" eb="10">
      <t>ケッカ</t>
    </rPh>
    <rPh sb="13" eb="15">
      <t>テンキ</t>
    </rPh>
    <phoneticPr fontId="58"/>
  </si>
  <si>
    <t>（判定式）
判定結果②</t>
    <rPh sb="1" eb="3">
      <t>ハンテイ</t>
    </rPh>
    <rPh sb="3" eb="4">
      <t>シキ</t>
    </rPh>
    <rPh sb="6" eb="8">
      <t>ハンテイ</t>
    </rPh>
    <rPh sb="8" eb="10">
      <t>ケッカ</t>
    </rPh>
    <phoneticPr fontId="58"/>
  </si>
  <si>
    <t>小規模事業所等で職員間の賃金バランスに配慮が必要のため。</t>
    <phoneticPr fontId="13"/>
  </si>
  <si>
    <t>職員全体の賃金水準が低い、地域の賃金水準が低い等の理由により、直ちに年額440万円まで賃金を引き上げることが困難であるため。</t>
    <phoneticPr fontId="13"/>
  </si>
  <si>
    <t>年額440万円の賃金改善を行うに当たり、規程の整備や研修・実務経験の蓄積などに一定期間を要するため。</t>
    <phoneticPr fontId="13"/>
  </si>
  <si>
    <t>令和8年度特例要件を満たす</t>
    <rPh sb="0" eb="2">
      <t>レイワ</t>
    </rPh>
    <rPh sb="3" eb="4">
      <t>ネン</t>
    </rPh>
    <rPh sb="4" eb="5">
      <t>ド</t>
    </rPh>
    <rPh sb="5" eb="7">
      <t>トクレイ</t>
    </rPh>
    <rPh sb="7" eb="9">
      <t>ヨウケン</t>
    </rPh>
    <rPh sb="10" eb="11">
      <t>ミ</t>
    </rPh>
    <phoneticPr fontId="13"/>
  </si>
  <si>
    <t>令和８年度特例要件を満たさない場合、令和８年度中の職場環境要件を満たす</t>
    <rPh sb="0" eb="2">
      <t>レイワ</t>
    </rPh>
    <rPh sb="3" eb="4">
      <t>ネン</t>
    </rPh>
    <rPh sb="4" eb="5">
      <t>ド</t>
    </rPh>
    <rPh sb="5" eb="7">
      <t>トクレイ</t>
    </rPh>
    <rPh sb="7" eb="9">
      <t>ヨウケン</t>
    </rPh>
    <rPh sb="10" eb="11">
      <t>ミ</t>
    </rPh>
    <rPh sb="15" eb="17">
      <t>バアイ</t>
    </rPh>
    <rPh sb="18" eb="20">
      <t>レイワ</t>
    </rPh>
    <rPh sb="21" eb="24">
      <t>ネンドチュウ</t>
    </rPh>
    <rPh sb="25" eb="29">
      <t>ショクバカンキョウ</t>
    </rPh>
    <rPh sb="29" eb="31">
      <t>ヨウケン</t>
    </rPh>
    <rPh sb="32" eb="33">
      <t>ミ</t>
    </rPh>
    <phoneticPr fontId="13"/>
  </si>
  <si>
    <t>入職支援</t>
    <rPh sb="0" eb="2">
      <t>ニュウショク</t>
    </rPh>
    <rPh sb="2" eb="4">
      <t>シエン</t>
    </rPh>
    <phoneticPr fontId="13"/>
  </si>
  <si>
    <t>キャリア支援</t>
    <rPh sb="4" eb="6">
      <t>シエン</t>
    </rPh>
    <phoneticPr fontId="13"/>
  </si>
  <si>
    <t>両立支援</t>
    <rPh sb="0" eb="2">
      <t>リョウリツ</t>
    </rPh>
    <rPh sb="2" eb="4">
      <t>シエン</t>
    </rPh>
    <phoneticPr fontId="13"/>
  </si>
  <si>
    <t>健康管理</t>
    <rPh sb="0" eb="2">
      <t>ケンコウ</t>
    </rPh>
    <rPh sb="2" eb="4">
      <t>カンリ</t>
    </rPh>
    <phoneticPr fontId="13"/>
  </si>
  <si>
    <t>生産性向上</t>
    <rPh sb="0" eb="3">
      <t>セイサンセイ</t>
    </rPh>
    <rPh sb="3" eb="5">
      <t>コウジョウ</t>
    </rPh>
    <phoneticPr fontId="13"/>
  </si>
  <si>
    <t>やりがい醸成</t>
    <rPh sb="4" eb="6">
      <t>ジョウセイ</t>
    </rPh>
    <phoneticPr fontId="13"/>
  </si>
  <si>
    <t>情報公表システム</t>
    <rPh sb="0" eb="2">
      <t>ジョウホウ</t>
    </rPh>
    <rPh sb="2" eb="4">
      <t>コウヒョウ</t>
    </rPh>
    <phoneticPr fontId="13"/>
  </si>
  <si>
    <t>自社ホームページ</t>
    <rPh sb="0" eb="2">
      <t>ジシャ</t>
    </rPh>
    <phoneticPr fontId="13"/>
  </si>
  <si>
    <t>処遇改善加算として給付される額は、職員の賃金改善のために全額支出します。
また、処遇改善加算による賃金改善以外の部分で賃金水準を引き下げません。
増加分で新たに賃金改善を行います。</t>
    <rPh sb="73" eb="76">
      <t>ゾウカブン</t>
    </rPh>
    <rPh sb="77" eb="78">
      <t>アラ</t>
    </rPh>
    <rPh sb="80" eb="82">
      <t>チンギン</t>
    </rPh>
    <rPh sb="82" eb="84">
      <t>カイゼン</t>
    </rPh>
    <rPh sb="85" eb="86">
      <t>オコナ</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</si>
  <si>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phoneticPr fontId="13"/>
  </si>
  <si>
    <t>労働基準法、労働災害補償保険法、最低賃金法、労働安全衛生法、雇用保険法その他の労働に関する法令に違反し、罰金以上の刑に処せられていません。</t>
    <phoneticPr fontId="13"/>
  </si>
  <si>
    <t>労働保険料の納付が適正に行われています。</t>
    <phoneticPr fontId="13"/>
  </si>
  <si>
    <t>本計画書の内容及び賃金改善の方法を雇用する全ての職員に対して周知しました。</t>
    <phoneticPr fontId="13"/>
  </si>
  <si>
    <t xml:space="preserve">指定権者のホームページ等で申請先を確認しており、処遇改善加算の提出先として案内のあった申請先に提出します。		</t>
    <phoneticPr fontId="13"/>
  </si>
  <si>
    <t>県指定事業所数</t>
    <rPh sb="0" eb="1">
      <t>ケン</t>
    </rPh>
    <rPh sb="1" eb="3">
      <t>シテイ</t>
    </rPh>
    <rPh sb="3" eb="6">
      <t>ジギョウショ</t>
    </rPh>
    <rPh sb="6" eb="7">
      <t>スウ</t>
    </rPh>
    <phoneticPr fontId="13"/>
  </si>
  <si>
    <t>改善後の賃金が年額440万円以上となる者の数</t>
    <rPh sb="0" eb="2">
      <t>カイゼン</t>
    </rPh>
    <rPh sb="2" eb="3">
      <t>ゴ</t>
    </rPh>
    <rPh sb="4" eb="6">
      <t>チンギン</t>
    </rPh>
    <rPh sb="7" eb="9">
      <t>ネンガク</t>
    </rPh>
    <rPh sb="12" eb="16">
      <t>マンエンイジョウ</t>
    </rPh>
    <rPh sb="19" eb="20">
      <t>モノ</t>
    </rPh>
    <rPh sb="21" eb="22">
      <t>カズ</t>
    </rPh>
    <phoneticPr fontId="58"/>
  </si>
  <si>
    <t>処遇改善加算Ⅰ・Ⅱの算定を届け出た事業所数
（短期入所・予防・総合事業での重複除く）</t>
    <rPh sb="0" eb="2">
      <t>ショグウ</t>
    </rPh>
    <rPh sb="2" eb="4">
      <t>カイゼン</t>
    </rPh>
    <rPh sb="4" eb="6">
      <t>カサン</t>
    </rPh>
    <rPh sb="10" eb="12">
      <t>サンテイ</t>
    </rPh>
    <rPh sb="13" eb="14">
      <t>トド</t>
    </rPh>
    <rPh sb="15" eb="16">
      <t>デ</t>
    </rPh>
    <rPh sb="17" eb="20">
      <t>ジギョウショ</t>
    </rPh>
    <rPh sb="20" eb="21">
      <t>スウ</t>
    </rPh>
    <rPh sb="23" eb="25">
      <t>タンキ</t>
    </rPh>
    <rPh sb="25" eb="27">
      <t>ニュウショ</t>
    </rPh>
    <rPh sb="28" eb="30">
      <t>ヨボウ</t>
    </rPh>
    <rPh sb="31" eb="33">
      <t>ソウゴウ</t>
    </rPh>
    <rPh sb="33" eb="35">
      <t>ジギョウ</t>
    </rPh>
    <rPh sb="37" eb="39">
      <t>ジュウフク</t>
    </rPh>
    <rPh sb="39" eb="40">
      <t>ノゾ</t>
    </rPh>
    <phoneticPr fontId="58"/>
  </si>
  <si>
    <t>②</t>
    <phoneticPr fontId="58"/>
  </si>
  <si>
    <t>①</t>
    <phoneticPr fontId="58"/>
  </si>
  <si>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</si>
  <si>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</si>
  <si>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</si>
  <si>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</si>
  <si>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</si>
  <si>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</si>
  <si>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</si>
  <si>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</si>
  <si>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</si>
  <si>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⑫</t>
    <phoneticPr fontId="13"/>
  </si>
  <si>
    <t>⑬</t>
    <phoneticPr fontId="13"/>
  </si>
  <si>
    <t>⑭</t>
    <phoneticPr fontId="13"/>
  </si>
  <si>
    <t>⑮</t>
    <phoneticPr fontId="13"/>
  </si>
  <si>
    <t>⑯</t>
    <phoneticPr fontId="13"/>
  </si>
  <si>
    <t>⑰</t>
    <phoneticPr fontId="13"/>
  </si>
  <si>
    <t>⑱</t>
    <phoneticPr fontId="13"/>
  </si>
  <si>
    <t>⑲</t>
    <phoneticPr fontId="13"/>
  </si>
  <si>
    <t>⑳</t>
    <phoneticPr fontId="13"/>
  </si>
  <si>
    <t>㉑</t>
    <phoneticPr fontId="13"/>
  </si>
  <si>
    <t>㉒</t>
    <phoneticPr fontId="13"/>
  </si>
  <si>
    <t>㉓</t>
    <phoneticPr fontId="13"/>
  </si>
  <si>
    <t>㉔</t>
    <phoneticPr fontId="13"/>
  </si>
  <si>
    <t>㉔の２</t>
    <phoneticPr fontId="13"/>
  </si>
  <si>
    <t>㉕</t>
    <phoneticPr fontId="13"/>
  </si>
  <si>
    <t>㉖</t>
    <phoneticPr fontId="13"/>
  </si>
  <si>
    <t>㉗</t>
    <phoneticPr fontId="13"/>
  </si>
  <si>
    <t>㉘</t>
    <phoneticPr fontId="13"/>
  </si>
  <si>
    <t>別紙様式2-2（個票（４、５月））集計シート</t>
    <rPh sb="17" eb="19">
      <t>シュウケイ</t>
    </rPh>
    <phoneticPr fontId="58"/>
  </si>
  <si>
    <t>令和８年４・５月に
算定する処遇改善加算の区分</t>
    <phoneticPr fontId="13"/>
  </si>
  <si>
    <t>加算率</t>
    <rPh sb="0" eb="3">
      <t>カサンリツ</t>
    </rPh>
    <phoneticPr fontId="13"/>
  </si>
  <si>
    <t>算定対象月</t>
    <phoneticPr fontId="13"/>
  </si>
  <si>
    <t>処遇改善加算の
見込額[円]
(a×b×c×d)</t>
    <phoneticPr fontId="13"/>
  </si>
  <si>
    <t>①月額賃金要件Ⅰ</t>
    <phoneticPr fontId="13"/>
  </si>
  <si>
    <t>④キャリアパス要件Ⅲ</t>
    <phoneticPr fontId="13"/>
  </si>
  <si>
    <t>⑤キャリアパス要件Ⅳ</t>
    <phoneticPr fontId="13"/>
  </si>
  <si>
    <t>⑦令和８年度
特例要件</t>
    <phoneticPr fontId="1"/>
  </si>
  <si>
    <t>通し番号</t>
    <rPh sb="0" eb="1">
      <t>トオ</t>
    </rPh>
    <rPh sb="2" eb="4">
      <t>バンゴウ</t>
    </rPh>
    <phoneticPr fontId="13"/>
  </si>
  <si>
    <t>処遇改善加算Ⅳ相当の加算額の見込額の
１／２</t>
    <phoneticPr fontId="13"/>
  </si>
  <si>
    <t>月額賃金要件Ⅰを満たす</t>
    <phoneticPr fontId="13"/>
  </si>
  <si>
    <t>任用要件・賃金体系の整備等、研修の実施等</t>
    <phoneticPr fontId="13"/>
  </si>
  <si>
    <t>昇給の仕組みの整備等</t>
    <phoneticPr fontId="13"/>
  </si>
  <si>
    <t>改善後の賃金要件（年額440万円以上）を満たす職員数を記載</t>
    <phoneticPr fontId="13"/>
  </si>
  <si>
    <t>改善後の
賃金要件を
満たす職員は
０人であって、
令和８年度
特例要件
は満たす／誓約する</t>
    <phoneticPr fontId="13"/>
  </si>
  <si>
    <t>介護福祉士等の配置要件の状況が分かる加算の算定状況</t>
    <phoneticPr fontId="13"/>
  </si>
  <si>
    <t>生産性向上や協働化に係る取組を実施</t>
    <phoneticPr fontId="13"/>
  </si>
  <si>
    <t>色セル関数あり</t>
    <rPh sb="0" eb="1">
      <t>イロ</t>
    </rPh>
    <rPh sb="3" eb="5">
      <t>カンスウ</t>
    </rPh>
    <phoneticPr fontId="13"/>
  </si>
  <si>
    <t>別紙様式2-2（個票（６月以降））集計シート</t>
    <rPh sb="13" eb="15">
      <t>イコウ</t>
    </rPh>
    <rPh sb="17" eb="19">
      <t>シュウケイ</t>
    </rPh>
    <phoneticPr fontId="58"/>
  </si>
  <si>
    <t>長野県</t>
    <rPh sb="0" eb="3">
      <t>ナガノケン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</si>
</sst>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 numFmtId="186" formatCode="#,##0_ "/>
    <numFmt numFmtId="187" formatCode="0.00_);[Red]\(0.00\)"/>
  </numFmts>
  <fonts count="1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
      <sz val="12"/>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0"/>
      <color rgb="FF242424"/>
      <name val="Arial Unicode MS"/>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62"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9" fillId="0" borderId="0"/>
    <xf numFmtId="0" fontId="60" fillId="0" borderId="0">
      <alignment vertical="center"/>
    </xf>
    <xf numFmtId="0" fontId="12" fillId="0" borderId="0"/>
    <xf numFmtId="0" fontId="12" fillId="0" borderId="0">
      <alignment vertical="center"/>
    </xf>
  </cellStyleXfs>
  <cellXfs count="120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3" xfId="0" applyFont="1" applyBorder="1">
      <alignment vertical="center"/>
    </xf>
    <xf numFmtId="0" fontId="32" fillId="0" borderId="59" xfId="0" applyFont="1" applyBorder="1">
      <alignment vertical="center"/>
    </xf>
    <xf numFmtId="0" fontId="32" fillId="0" borderId="60" xfId="0" applyFont="1" applyBorder="1">
      <alignment vertical="center"/>
    </xf>
    <xf numFmtId="0" fontId="32" fillId="0" borderId="58" xfId="0" applyFont="1" applyBorder="1">
      <alignment vertical="center"/>
    </xf>
    <xf numFmtId="0" fontId="33" fillId="0" borderId="60" xfId="0" applyFont="1" applyBorder="1">
      <alignment vertical="center"/>
    </xf>
    <xf numFmtId="0" fontId="33" fillId="0" borderId="63" xfId="0" applyFont="1" applyBorder="1">
      <alignment vertical="center"/>
    </xf>
    <xf numFmtId="0" fontId="32" fillId="0" borderId="34" xfId="0" applyFont="1" applyBorder="1" applyAlignment="1">
      <alignment horizontal="left" vertical="center" wrapText="1"/>
    </xf>
    <xf numFmtId="0" fontId="32" fillId="0" borderId="53"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4" fillId="0" borderId="0" xfId="0" applyFont="1">
      <alignment vertical="center"/>
    </xf>
    <xf numFmtId="0" fontId="0" fillId="0" borderId="0" xfId="0" applyAlignment="1">
      <alignment vertical="center" wrapText="1"/>
    </xf>
    <xf numFmtId="0" fontId="0" fillId="24" borderId="0" xfId="0" applyFill="1">
      <alignment vertical="center"/>
    </xf>
    <xf numFmtId="0" fontId="36" fillId="0" borderId="0" xfId="0" applyFont="1">
      <alignment vertical="center"/>
    </xf>
    <xf numFmtId="177" fontId="32" fillId="0" borderId="41" xfId="28" applyNumberFormat="1" applyFont="1" applyBorder="1" applyAlignment="1">
      <alignment vertical="center" wrapText="1"/>
    </xf>
    <xf numFmtId="177" fontId="32" fillId="0" borderId="10" xfId="28" applyNumberFormat="1" applyFont="1" applyBorder="1" applyAlignment="1">
      <alignment vertical="center" wrapText="1"/>
    </xf>
    <xf numFmtId="177" fontId="32" fillId="0" borderId="33" xfId="28" applyNumberFormat="1" applyFont="1" applyBorder="1" applyAlignment="1">
      <alignment vertical="center" wrapText="1"/>
    </xf>
    <xf numFmtId="177" fontId="32" fillId="0" borderId="24" xfId="28" applyNumberFormat="1" applyFont="1" applyBorder="1" applyAlignment="1">
      <alignment vertical="center" wrapText="1"/>
    </xf>
    <xf numFmtId="49" fontId="73" fillId="0" borderId="0" xfId="0" applyNumberFormat="1" applyFont="1">
      <alignment vertical="center"/>
    </xf>
    <xf numFmtId="0" fontId="32" fillId="0" borderId="28" xfId="0" applyFont="1" applyBorder="1" applyAlignment="1">
      <alignment horizontal="left" vertical="center" wrapText="1"/>
    </xf>
    <xf numFmtId="180" fontId="33" fillId="0" borderId="0" xfId="0" applyNumberFormat="1" applyFont="1">
      <alignment vertical="center"/>
    </xf>
    <xf numFmtId="0" fontId="73" fillId="0" borderId="0" xfId="0" applyFont="1">
      <alignment vertical="center"/>
    </xf>
    <xf numFmtId="0" fontId="32" fillId="0" borderId="57" xfId="0" applyFont="1" applyBorder="1" applyAlignment="1">
      <alignment vertical="center" wrapText="1"/>
    </xf>
    <xf numFmtId="0" fontId="33" fillId="0" borderId="58" xfId="0" applyFont="1" applyBorder="1">
      <alignment vertical="center"/>
    </xf>
    <xf numFmtId="0" fontId="33" fillId="0" borderId="59" xfId="0" applyFont="1" applyBorder="1">
      <alignment vertical="center"/>
    </xf>
    <xf numFmtId="0" fontId="57" fillId="0" borderId="0" xfId="0" applyFont="1">
      <alignment vertical="center"/>
    </xf>
    <xf numFmtId="0" fontId="0" fillId="0" borderId="0" xfId="0" applyAlignment="1">
      <alignment horizontal="left" vertical="center"/>
    </xf>
    <xf numFmtId="9" fontId="46" fillId="0" borderId="49" xfId="28" applyFont="1" applyBorder="1">
      <alignment vertical="center"/>
    </xf>
    <xf numFmtId="0" fontId="46" fillId="0" borderId="52" xfId="0" applyFont="1" applyBorder="1">
      <alignment vertical="center"/>
    </xf>
    <xf numFmtId="0" fontId="46" fillId="0" borderId="41" xfId="0" applyFont="1" applyBorder="1">
      <alignment vertical="center"/>
    </xf>
    <xf numFmtId="2" fontId="46" fillId="0" borderId="10" xfId="0" applyNumberFormat="1" applyFont="1" applyBorder="1">
      <alignment vertical="center"/>
    </xf>
    <xf numFmtId="0" fontId="46" fillId="0" borderId="10" xfId="0" applyFont="1" applyBorder="1">
      <alignment vertical="center"/>
    </xf>
    <xf numFmtId="0" fontId="46" fillId="0" borderId="39" xfId="0" applyFont="1" applyBorder="1">
      <alignment vertical="center"/>
    </xf>
    <xf numFmtId="0" fontId="46" fillId="0" borderId="33" xfId="0" applyFont="1" applyBorder="1">
      <alignment vertical="center"/>
    </xf>
    <xf numFmtId="0" fontId="46" fillId="0" borderId="24" xfId="0" applyFont="1" applyBorder="1">
      <alignment vertical="center"/>
    </xf>
    <xf numFmtId="0" fontId="32" fillId="0" borderId="56" xfId="0" applyFont="1" applyBorder="1">
      <alignment vertical="center"/>
    </xf>
    <xf numFmtId="0" fontId="32" fillId="0" borderId="11" xfId="0" applyFont="1" applyBorder="1">
      <alignment vertical="center"/>
    </xf>
    <xf numFmtId="0" fontId="32" fillId="0" borderId="32" xfId="0" applyFont="1" applyBorder="1">
      <alignment vertical="center"/>
    </xf>
    <xf numFmtId="0" fontId="46" fillId="0" borderId="49" xfId="0" applyFont="1" applyBorder="1">
      <alignment vertical="center"/>
    </xf>
    <xf numFmtId="0" fontId="46" fillId="0" borderId="72" xfId="0" applyFont="1" applyBorder="1">
      <alignment vertical="center"/>
    </xf>
    <xf numFmtId="0" fontId="46" fillId="0" borderId="12" xfId="0" applyFont="1" applyBorder="1">
      <alignment vertical="center"/>
    </xf>
    <xf numFmtId="9" fontId="46" fillId="0" borderId="48" xfId="28" applyFont="1" applyBorder="1">
      <alignment vertical="center"/>
    </xf>
    <xf numFmtId="2" fontId="46" fillId="0" borderId="41" xfId="0" applyNumberFormat="1" applyFont="1" applyBorder="1">
      <alignment vertical="center"/>
    </xf>
    <xf numFmtId="0" fontId="32" fillId="0" borderId="86" xfId="0" applyFont="1" applyBorder="1">
      <alignment vertical="center"/>
    </xf>
    <xf numFmtId="0" fontId="32" fillId="0" borderId="18" xfId="0" applyFont="1" applyBorder="1">
      <alignment vertical="center"/>
    </xf>
    <xf numFmtId="0" fontId="46" fillId="0" borderId="13" xfId="0" applyFont="1" applyBorder="1">
      <alignment vertical="center"/>
    </xf>
    <xf numFmtId="0" fontId="46" fillId="0" borderId="51" xfId="0" applyFont="1" applyBorder="1">
      <alignment vertical="center"/>
    </xf>
    <xf numFmtId="0" fontId="46" fillId="0" borderId="43" xfId="0" applyFont="1" applyBorder="1">
      <alignment vertical="center"/>
    </xf>
    <xf numFmtId="0" fontId="46" fillId="0" borderId="20" xfId="0" applyFont="1" applyBorder="1">
      <alignment vertical="center"/>
    </xf>
    <xf numFmtId="0" fontId="32" fillId="0" borderId="87" xfId="0" applyFont="1" applyBorder="1">
      <alignment vertical="center"/>
    </xf>
    <xf numFmtId="0" fontId="46" fillId="0" borderId="47" xfId="0" applyFont="1" applyBorder="1">
      <alignment vertical="center"/>
    </xf>
    <xf numFmtId="0" fontId="46" fillId="0" borderId="54" xfId="0" applyFont="1" applyBorder="1">
      <alignment vertical="center"/>
    </xf>
    <xf numFmtId="2" fontId="46" fillId="0" borderId="31" xfId="0" applyNumberFormat="1" applyFont="1" applyBorder="1">
      <alignment vertical="center"/>
    </xf>
    <xf numFmtId="2" fontId="46" fillId="0" borderId="43" xfId="0" applyNumberFormat="1" applyFont="1" applyBorder="1">
      <alignment vertical="center"/>
    </xf>
    <xf numFmtId="0" fontId="46" fillId="0" borderId="35" xfId="0" applyFont="1" applyBorder="1">
      <alignment vertical="center"/>
    </xf>
    <xf numFmtId="2" fontId="46" fillId="0" borderId="33" xfId="0" applyNumberFormat="1" applyFont="1" applyBorder="1">
      <alignment vertical="center"/>
    </xf>
    <xf numFmtId="2" fontId="46" fillId="0" borderId="24" xfId="0" applyNumberFormat="1" applyFont="1" applyBorder="1">
      <alignment vertical="center"/>
    </xf>
    <xf numFmtId="0" fontId="46" fillId="0" borderId="42" xfId="0" applyFont="1" applyBorder="1">
      <alignment vertical="center"/>
    </xf>
    <xf numFmtId="0" fontId="46" fillId="0" borderId="31" xfId="0" applyFont="1" applyBorder="1">
      <alignment vertical="center"/>
    </xf>
    <xf numFmtId="0" fontId="32" fillId="0" borderId="73" xfId="0" applyFont="1" applyBorder="1" applyAlignment="1">
      <alignment horizontal="left" vertical="center" wrapText="1"/>
    </xf>
    <xf numFmtId="0" fontId="32" fillId="0" borderId="40" xfId="0" applyFont="1" applyBorder="1" applyAlignment="1">
      <alignment horizontal="left" vertical="center" wrapText="1"/>
    </xf>
    <xf numFmtId="177" fontId="32" fillId="0" borderId="31" xfId="28" applyNumberFormat="1" applyFont="1" applyBorder="1" applyAlignment="1">
      <alignment vertical="center" wrapText="1"/>
    </xf>
    <xf numFmtId="177" fontId="32" fillId="0" borderId="43" xfId="28" applyNumberFormat="1" applyFont="1" applyBorder="1" applyAlignment="1">
      <alignment vertical="center" wrapText="1"/>
    </xf>
    <xf numFmtId="178" fontId="36" fillId="0" borderId="11" xfId="0" applyNumberFormat="1" applyFont="1" applyBorder="1" applyAlignment="1" applyProtection="1">
      <alignment horizontal="right" vertical="center" shrinkToFit="1"/>
      <protection locked="0"/>
    </xf>
    <xf numFmtId="9" fontId="46" fillId="0" borderId="50" xfId="28" applyFont="1" applyBorder="1">
      <alignment vertical="center"/>
    </xf>
    <xf numFmtId="0" fontId="46" fillId="0" borderId="19" xfId="0" applyFont="1" applyBorder="1">
      <alignment vertical="center"/>
    </xf>
    <xf numFmtId="0" fontId="46" fillId="0" borderId="23" xfId="0" applyFont="1" applyBorder="1">
      <alignment vertical="center"/>
    </xf>
    <xf numFmtId="177" fontId="32" fillId="0" borderId="16" xfId="28" applyNumberFormat="1" applyFont="1" applyBorder="1" applyAlignment="1">
      <alignment vertical="center" wrapText="1"/>
    </xf>
    <xf numFmtId="177" fontId="32" fillId="0" borderId="54" xfId="28" applyNumberFormat="1" applyFont="1" applyBorder="1" applyAlignment="1">
      <alignment vertical="center" wrapText="1"/>
    </xf>
    <xf numFmtId="177" fontId="32" fillId="0" borderId="12" xfId="28" applyNumberFormat="1" applyFont="1" applyBorder="1" applyAlignment="1">
      <alignment vertical="center" wrapText="1"/>
    </xf>
    <xf numFmtId="177" fontId="32" fillId="0" borderId="35" xfId="28" applyNumberFormat="1" applyFont="1" applyBorder="1" applyAlignment="1">
      <alignment vertical="center" wrapText="1"/>
    </xf>
    <xf numFmtId="0" fontId="32" fillId="0" borderId="0" xfId="0" applyFont="1" applyAlignment="1">
      <alignment horizontal="left" vertical="center" wrapText="1"/>
    </xf>
    <xf numFmtId="177" fontId="32" fillId="0" borderId="39" xfId="28" applyNumberFormat="1" applyFont="1" applyBorder="1" applyAlignment="1">
      <alignment vertical="center" wrapText="1"/>
    </xf>
    <xf numFmtId="177" fontId="32" fillId="0" borderId="59" xfId="28" applyNumberFormat="1" applyFont="1" applyBorder="1" applyAlignment="1">
      <alignment vertical="center" wrapText="1"/>
    </xf>
    <xf numFmtId="177" fontId="32" fillId="0" borderId="60" xfId="28" applyNumberFormat="1" applyFont="1" applyBorder="1" applyAlignment="1">
      <alignment vertical="center" wrapText="1"/>
    </xf>
    <xf numFmtId="177" fontId="32" fillId="0" borderId="58" xfId="28" applyNumberFormat="1" applyFont="1" applyBorder="1" applyAlignment="1">
      <alignment vertical="center" wrapText="1"/>
    </xf>
    <xf numFmtId="0" fontId="32" fillId="0" borderId="59" xfId="0" applyFont="1" applyBorder="1" applyAlignment="1">
      <alignment horizontal="left" vertical="center" wrapText="1"/>
    </xf>
    <xf numFmtId="0" fontId="32" fillId="0" borderId="60" xfId="0" applyFont="1" applyBorder="1" applyAlignment="1">
      <alignment horizontal="left" vertical="center" wrapText="1"/>
    </xf>
    <xf numFmtId="9" fontId="32" fillId="0" borderId="19" xfId="28" applyFont="1" applyBorder="1">
      <alignment vertical="center"/>
    </xf>
    <xf numFmtId="9" fontId="32" fillId="0" borderId="20" xfId="28" applyFont="1" applyBorder="1">
      <alignment vertical="center"/>
    </xf>
    <xf numFmtId="177" fontId="32" fillId="0" borderId="70" xfId="28" applyNumberFormat="1" applyFont="1" applyBorder="1" applyAlignment="1">
      <alignment vertical="center" wrapText="1"/>
    </xf>
    <xf numFmtId="177" fontId="32" fillId="0" borderId="65" xfId="28" applyNumberFormat="1" applyFont="1" applyBorder="1" applyAlignment="1">
      <alignment vertical="center" wrapText="1"/>
    </xf>
    <xf numFmtId="0" fontId="32" fillId="0" borderId="76" xfId="0" applyFont="1" applyBorder="1">
      <alignment vertical="center"/>
    </xf>
    <xf numFmtId="2" fontId="46" fillId="0" borderId="54" xfId="0" applyNumberFormat="1" applyFont="1" applyBorder="1">
      <alignment vertical="center"/>
    </xf>
    <xf numFmtId="2" fontId="46" fillId="0" borderId="12" xfId="0" applyNumberFormat="1" applyFont="1" applyBorder="1">
      <alignment vertical="center"/>
    </xf>
    <xf numFmtId="2" fontId="46" fillId="0" borderId="35" xfId="0" applyNumberFormat="1" applyFont="1" applyBorder="1">
      <alignment vertical="center"/>
    </xf>
    <xf numFmtId="0" fontId="32" fillId="0" borderId="31" xfId="0" applyFont="1" applyBorder="1">
      <alignment vertical="center"/>
    </xf>
    <xf numFmtId="0" fontId="32" fillId="0" borderId="41" xfId="0" applyFont="1" applyBorder="1" applyAlignment="1">
      <alignment horizontal="left" vertical="center" wrapText="1"/>
    </xf>
    <xf numFmtId="0" fontId="32" fillId="0" borderId="33" xfId="0" applyFont="1" applyBorder="1" applyAlignment="1">
      <alignment horizontal="left" vertical="center" wrapText="1"/>
    </xf>
    <xf numFmtId="177" fontId="32" fillId="0" borderId="80" xfId="28" applyNumberFormat="1" applyFont="1" applyBorder="1" applyAlignment="1">
      <alignment vertical="center" wrapText="1"/>
    </xf>
    <xf numFmtId="0" fontId="32" fillId="0" borderId="0" xfId="0" applyFont="1" applyAlignment="1">
      <alignment horizontal="center" vertical="center"/>
    </xf>
    <xf numFmtId="177" fontId="32" fillId="0" borderId="34" xfId="28" applyNumberFormat="1" applyFont="1" applyBorder="1" applyAlignment="1">
      <alignment vertical="center" wrapText="1"/>
    </xf>
    <xf numFmtId="177" fontId="32" fillId="0" borderId="73" xfId="28" applyNumberFormat="1" applyFont="1" applyBorder="1" applyAlignment="1">
      <alignment vertical="center" wrapText="1"/>
    </xf>
    <xf numFmtId="0" fontId="46" fillId="0" borderId="0" xfId="0" applyFont="1" applyAlignment="1">
      <alignment vertical="top"/>
    </xf>
    <xf numFmtId="0" fontId="36" fillId="0" borderId="0" xfId="0" applyFont="1" applyAlignment="1">
      <alignment vertical="top"/>
    </xf>
    <xf numFmtId="0" fontId="31" fillId="0" borderId="0" xfId="0" applyFont="1">
      <alignment vertical="center"/>
    </xf>
    <xf numFmtId="0" fontId="111" fillId="0" borderId="0" xfId="0" applyFont="1">
      <alignment vertical="center"/>
    </xf>
    <xf numFmtId="0" fontId="111" fillId="0" borderId="0" xfId="0" applyFont="1" applyAlignment="1">
      <alignment vertical="center" wrapText="1"/>
    </xf>
    <xf numFmtId="38" fontId="57" fillId="0" borderId="61" xfId="34" applyFont="1" applyBorder="1" applyAlignment="1" applyProtection="1">
      <alignment vertical="center" wrapText="1"/>
    </xf>
    <xf numFmtId="0" fontId="57" fillId="0" borderId="0" xfId="0" applyFont="1" applyProtection="1">
      <alignment vertical="center"/>
      <protection locked="0"/>
    </xf>
    <xf numFmtId="0" fontId="57" fillId="0" borderId="0" xfId="0" applyFont="1" applyAlignment="1" applyProtection="1">
      <alignment vertical="center" shrinkToFit="1"/>
      <protection locked="0"/>
    </xf>
    <xf numFmtId="0" fontId="36" fillId="0" borderId="0" xfId="0" applyFont="1" applyProtection="1">
      <alignment vertical="center"/>
      <protection locked="0"/>
    </xf>
    <xf numFmtId="0" fontId="57"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2" fillId="0" borderId="58" xfId="0" applyFont="1" applyBorder="1" applyAlignment="1">
      <alignment horizontal="center" vertical="center"/>
    </xf>
    <xf numFmtId="0" fontId="32" fillId="0" borderId="60" xfId="0" applyFont="1" applyBorder="1" applyAlignment="1">
      <alignment horizontal="center" vertical="center"/>
    </xf>
    <xf numFmtId="0" fontId="32" fillId="0" borderId="63"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40"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9"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90" xfId="0" applyFont="1" applyBorder="1" applyAlignment="1">
      <alignment vertical="center" wrapText="1"/>
    </xf>
    <xf numFmtId="0" fontId="32" fillId="0" borderId="34"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177" fontId="32" fillId="0" borderId="20" xfId="50" applyNumberFormat="1" applyFont="1" applyBorder="1" applyAlignment="1">
      <alignment vertical="center" wrapText="1"/>
    </xf>
    <xf numFmtId="0" fontId="32" fillId="0" borderId="34" xfId="0" applyFont="1" applyBorder="1">
      <alignment vertical="center"/>
    </xf>
    <xf numFmtId="0" fontId="32" fillId="0" borderId="11" xfId="43" applyFont="1" applyBorder="1" applyAlignment="1">
      <alignment vertical="center" wrapText="1"/>
    </xf>
    <xf numFmtId="177" fontId="32" fillId="0" borderId="11" xfId="50" applyNumberFormat="1" applyFont="1" applyFill="1" applyBorder="1" applyAlignment="1">
      <alignment vertical="center" wrapText="1"/>
    </xf>
    <xf numFmtId="177" fontId="32" fillId="0" borderId="20" xfId="50" applyNumberFormat="1" applyFont="1" applyFill="1" applyBorder="1" applyAlignment="1">
      <alignment vertical="center" wrapText="1"/>
    </xf>
    <xf numFmtId="177" fontId="32" fillId="0" borderId="32" xfId="50" applyNumberFormat="1" applyFont="1" applyFill="1" applyBorder="1" applyAlignment="1">
      <alignment vertical="center" wrapText="1"/>
    </xf>
    <xf numFmtId="177" fontId="32" fillId="0" borderId="23" xfId="50" applyNumberFormat="1" applyFont="1" applyFill="1" applyBorder="1" applyAlignment="1">
      <alignment vertical="center" wrapText="1"/>
    </xf>
    <xf numFmtId="0" fontId="32" fillId="0" borderId="58"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19" xfId="43" applyFont="1" applyBorder="1" applyAlignment="1">
      <alignment horizontal="center" vertical="center" wrapText="1"/>
    </xf>
    <xf numFmtId="177" fontId="32" fillId="0" borderId="0" xfId="28" applyNumberFormat="1" applyFont="1" applyBorder="1" applyAlignment="1">
      <alignment vertical="center" wrapText="1"/>
    </xf>
    <xf numFmtId="49" fontId="32" fillId="0" borderId="73" xfId="0" applyNumberFormat="1" applyFont="1" applyBorder="1">
      <alignment vertical="center"/>
    </xf>
    <xf numFmtId="49" fontId="32" fillId="0" borderId="34" xfId="0" applyNumberFormat="1" applyFont="1" applyBorder="1">
      <alignment vertical="center"/>
    </xf>
    <xf numFmtId="0" fontId="32" fillId="0" borderId="78" xfId="0" applyFont="1" applyBorder="1" applyAlignment="1">
      <alignment horizontal="left" vertical="center" wrapText="1"/>
    </xf>
    <xf numFmtId="0" fontId="32" fillId="0" borderId="85" xfId="0" applyFont="1" applyBorder="1" applyAlignment="1">
      <alignment horizontal="center" vertical="center"/>
    </xf>
    <xf numFmtId="0" fontId="32" fillId="0" borderId="84" xfId="43" applyFont="1" applyBorder="1" applyAlignment="1">
      <alignment horizontal="center" vertical="center" wrapText="1"/>
    </xf>
    <xf numFmtId="0" fontId="64" fillId="30" borderId="84" xfId="0" applyFont="1" applyFill="1" applyBorder="1" applyAlignment="1" applyProtection="1">
      <alignment horizontal="center" vertical="center" shrinkToFit="1"/>
      <protection locked="0"/>
    </xf>
    <xf numFmtId="38" fontId="39" fillId="27" borderId="10" xfId="34"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177" fontId="32" fillId="0" borderId="41" xfId="28" applyNumberFormat="1" applyFont="1" applyBorder="1" applyAlignment="1">
      <alignment horizontal="right" vertical="center" wrapText="1"/>
    </xf>
    <xf numFmtId="177" fontId="32" fillId="0" borderId="10" xfId="28" applyNumberFormat="1" applyFont="1" applyBorder="1" applyAlignment="1">
      <alignment horizontal="right" vertical="center" wrapText="1"/>
    </xf>
    <xf numFmtId="0" fontId="39" fillId="0" borderId="30" xfId="0" applyFont="1" applyBorder="1" applyProtection="1">
      <alignment vertical="center"/>
      <protection locked="0"/>
    </xf>
    <xf numFmtId="2" fontId="43"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20" fillId="0" borderId="10" xfId="0" applyNumberFormat="1" applyFont="1" applyBorder="1" applyAlignment="1">
      <alignment vertical="center" wrapText="1"/>
    </xf>
    <xf numFmtId="177" fontId="120" fillId="0" borderId="10" xfId="28" applyNumberFormat="1" applyFont="1" applyBorder="1" applyAlignment="1">
      <alignment vertical="center" wrapText="1"/>
    </xf>
    <xf numFmtId="177" fontId="120" fillId="0" borderId="10" xfId="28" applyNumberFormat="1" applyFont="1" applyBorder="1" applyAlignment="1">
      <alignment vertical="center"/>
    </xf>
    <xf numFmtId="177" fontId="32" fillId="0" borderId="17" xfId="28" applyNumberFormat="1" applyFont="1" applyBorder="1" applyAlignment="1">
      <alignment vertical="center" wrapText="1"/>
    </xf>
    <xf numFmtId="177" fontId="32" fillId="0" borderId="29" xfId="28" applyNumberFormat="1" applyFont="1" applyBorder="1" applyAlignment="1">
      <alignment vertical="center" wrapText="1"/>
    </xf>
    <xf numFmtId="177" fontId="32" fillId="0" borderId="93" xfId="28" applyNumberFormat="1" applyFont="1" applyBorder="1" applyAlignment="1">
      <alignment vertical="center" wrapText="1"/>
    </xf>
    <xf numFmtId="0" fontId="32" fillId="0" borderId="56" xfId="99" applyFont="1" applyBorder="1">
      <alignment vertical="center"/>
    </xf>
    <xf numFmtId="0" fontId="32" fillId="0" borderId="11" xfId="99" applyFont="1" applyBorder="1">
      <alignment vertical="center"/>
    </xf>
    <xf numFmtId="0" fontId="32" fillId="0" borderId="32" xfId="99" applyFont="1" applyBorder="1">
      <alignment vertical="center"/>
    </xf>
    <xf numFmtId="0" fontId="32" fillId="0" borderId="18" xfId="99" applyFont="1" applyBorder="1">
      <alignment vertical="center"/>
    </xf>
    <xf numFmtId="0" fontId="32" fillId="0" borderId="87" xfId="99" applyFont="1" applyBorder="1">
      <alignment vertical="center"/>
    </xf>
    <xf numFmtId="177" fontId="43" fillId="24" borderId="61" xfId="28" applyNumberFormat="1" applyFont="1" applyFill="1" applyBorder="1" applyAlignment="1" applyProtection="1">
      <alignment horizontal="center" vertical="center" shrinkToFit="1"/>
    </xf>
    <xf numFmtId="176" fontId="119" fillId="0" borderId="61" xfId="0" applyNumberFormat="1" applyFont="1" applyBorder="1" applyAlignment="1" applyProtection="1">
      <alignment horizontal="center" vertical="center" shrinkToFit="1"/>
      <protection locked="0"/>
    </xf>
    <xf numFmtId="176" fontId="119" fillId="0" borderId="61" xfId="0" applyNumberFormat="1" applyFont="1" applyBorder="1" applyAlignment="1" applyProtection="1">
      <alignment horizontal="center" vertical="center" wrapText="1" shrinkToFit="1"/>
      <protection locked="0"/>
    </xf>
    <xf numFmtId="176" fontId="119" fillId="0" borderId="61" xfId="0" applyNumberFormat="1" applyFont="1" applyBorder="1" applyAlignment="1" applyProtection="1">
      <alignment vertical="center" shrinkToFit="1"/>
      <protection locked="0"/>
    </xf>
    <xf numFmtId="176" fontId="119" fillId="0" borderId="66" xfId="0" applyNumberFormat="1" applyFont="1" applyBorder="1" applyAlignment="1" applyProtection="1">
      <alignment horizontal="center" vertical="center" wrapText="1" shrinkToFit="1"/>
      <protection locked="0"/>
    </xf>
    <xf numFmtId="176" fontId="39" fillId="0" borderId="66" xfId="0" applyNumberFormat="1" applyFont="1" applyBorder="1" applyAlignment="1" applyProtection="1">
      <alignment horizontal="center" vertical="center" wrapText="1" shrinkToFit="1"/>
      <protection locked="0"/>
    </xf>
    <xf numFmtId="176" fontId="121" fillId="0" borderId="85" xfId="0" applyNumberFormat="1" applyFont="1" applyBorder="1" applyAlignment="1" applyProtection="1">
      <alignment horizontal="center" vertical="center" wrapText="1" shrinkToFit="1"/>
      <protection locked="0"/>
    </xf>
    <xf numFmtId="38" fontId="57" fillId="0" borderId="49" xfId="34" applyFont="1" applyBorder="1" applyAlignment="1" applyProtection="1">
      <alignment vertical="center" wrapText="1"/>
    </xf>
    <xf numFmtId="2" fontId="43" fillId="0" borderId="72" xfId="28" applyNumberFormat="1" applyFont="1" applyFill="1" applyBorder="1" applyAlignment="1" applyProtection="1">
      <alignment vertical="center" wrapText="1" shrinkToFit="1"/>
    </xf>
    <xf numFmtId="0" fontId="64" fillId="30" borderId="48" xfId="0" applyFont="1" applyFill="1" applyBorder="1" applyAlignment="1" applyProtection="1">
      <alignment horizontal="center" vertical="center" shrinkToFit="1"/>
      <protection locked="0"/>
    </xf>
    <xf numFmtId="177" fontId="43" fillId="24" borderId="49" xfId="28" applyNumberFormat="1" applyFont="1" applyFill="1" applyBorder="1" applyAlignment="1" applyProtection="1">
      <alignment horizontal="center" vertical="center" shrinkToFit="1"/>
    </xf>
    <xf numFmtId="0" fontId="39" fillId="0" borderId="25" xfId="0" applyFont="1" applyBorder="1" applyProtection="1">
      <alignment vertical="center"/>
      <protection locked="0"/>
    </xf>
    <xf numFmtId="176" fontId="121" fillId="0" borderId="50" xfId="0" applyNumberFormat="1" applyFont="1" applyBorder="1" applyAlignment="1" applyProtection="1">
      <alignment horizontal="center" vertical="center" wrapText="1" shrinkToFit="1"/>
      <protection locked="0"/>
    </xf>
    <xf numFmtId="0" fontId="32" fillId="0" borderId="44" xfId="0" applyFont="1" applyBorder="1">
      <alignment vertical="center"/>
    </xf>
    <xf numFmtId="0" fontId="32" fillId="0" borderId="38" xfId="0" applyFont="1" applyBorder="1">
      <alignment vertical="center"/>
    </xf>
    <xf numFmtId="49" fontId="32" fillId="0" borderId="38" xfId="0" applyNumberFormat="1" applyFont="1" applyBorder="1">
      <alignment vertical="center"/>
    </xf>
    <xf numFmtId="0" fontId="32" fillId="0" borderId="133" xfId="0" applyFont="1" applyBorder="1">
      <alignment vertical="center"/>
    </xf>
    <xf numFmtId="49" fontId="32" fillId="0" borderId="53" xfId="0" applyNumberFormat="1" applyFont="1" applyBorder="1">
      <alignment vertical="center"/>
    </xf>
    <xf numFmtId="0" fontId="32" fillId="0" borderId="63" xfId="0" applyFont="1" applyBorder="1">
      <alignment vertical="center"/>
    </xf>
    <xf numFmtId="49" fontId="32" fillId="0" borderId="59" xfId="0" applyNumberFormat="1" applyFont="1" applyBorder="1">
      <alignment vertical="center"/>
    </xf>
    <xf numFmtId="49" fontId="32" fillId="0" borderId="76" xfId="0" applyNumberFormat="1" applyFont="1" applyBorder="1">
      <alignment vertical="center"/>
    </xf>
    <xf numFmtId="49" fontId="32" fillId="0" borderId="92" xfId="0" applyNumberFormat="1" applyFont="1" applyBorder="1">
      <alignment vertical="center"/>
    </xf>
    <xf numFmtId="177" fontId="32" fillId="0" borderId="79" xfId="28" applyNumberFormat="1" applyFont="1" applyBorder="1" applyAlignment="1">
      <alignment vertical="center" wrapText="1"/>
    </xf>
    <xf numFmtId="177" fontId="32" fillId="0" borderId="21" xfId="28" applyNumberFormat="1" applyFont="1" applyBorder="1" applyAlignment="1">
      <alignment vertical="center" wrapText="1"/>
    </xf>
    <xf numFmtId="177" fontId="32" fillId="0" borderId="132" xfId="28" applyNumberFormat="1" applyFont="1" applyBorder="1" applyAlignment="1">
      <alignment vertical="center" wrapText="1"/>
    </xf>
    <xf numFmtId="177" fontId="32" fillId="0" borderId="31" xfId="28" applyNumberFormat="1" applyFont="1" applyBorder="1" applyAlignment="1">
      <alignment horizontal="right" vertical="center" wrapText="1"/>
    </xf>
    <xf numFmtId="177" fontId="32" fillId="0" borderId="43" xfId="28" applyNumberFormat="1" applyFont="1" applyBorder="1" applyAlignment="1">
      <alignment horizontal="right" vertical="center" wrapText="1"/>
    </xf>
    <xf numFmtId="177" fontId="120" fillId="0" borderId="43" xfId="0" applyNumberFormat="1" applyFont="1" applyBorder="1" applyAlignment="1">
      <alignment vertical="center" wrapText="1"/>
    </xf>
    <xf numFmtId="177" fontId="120" fillId="0" borderId="134" xfId="0" applyNumberFormat="1" applyFont="1" applyBorder="1" applyAlignment="1">
      <alignment vertical="center" wrapText="1"/>
    </xf>
    <xf numFmtId="177" fontId="120" fillId="0" borderId="38" xfId="0" applyNumberFormat="1" applyFont="1" applyBorder="1" applyAlignment="1">
      <alignment vertical="center" wrapText="1"/>
    </xf>
    <xf numFmtId="177" fontId="120" fillId="0" borderId="38" xfId="28" applyNumberFormat="1" applyFont="1" applyBorder="1" applyAlignment="1">
      <alignment vertical="center" wrapText="1"/>
    </xf>
    <xf numFmtId="177" fontId="120" fillId="0" borderId="38" xfId="28" applyNumberFormat="1" applyFont="1" applyBorder="1" applyAlignment="1">
      <alignment vertical="center"/>
    </xf>
    <xf numFmtId="177" fontId="120" fillId="0" borderId="91" xfId="28" applyNumberFormat="1" applyFont="1" applyBorder="1" applyAlignment="1">
      <alignment vertical="center" wrapText="1"/>
    </xf>
    <xf numFmtId="177" fontId="120" fillId="0" borderId="44" xfId="0" applyNumberFormat="1" applyFont="1" applyBorder="1" applyAlignment="1">
      <alignment vertical="center" wrapText="1"/>
    </xf>
    <xf numFmtId="177" fontId="120" fillId="0" borderId="111" xfId="0"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23"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5" xfId="0" applyFont="1" applyBorder="1" applyAlignment="1">
      <alignment horizontal="left" vertical="center" wrapText="1"/>
    </xf>
    <xf numFmtId="49" fontId="32" fillId="0" borderId="55" xfId="0" applyNumberFormat="1" applyFont="1" applyBorder="1">
      <alignment vertical="center"/>
    </xf>
    <xf numFmtId="177" fontId="32" fillId="0" borderId="51" xfId="28" applyNumberFormat="1" applyFont="1" applyBorder="1" applyAlignment="1">
      <alignment horizontal="right" vertical="center" wrapText="1"/>
    </xf>
    <xf numFmtId="177" fontId="32" fillId="0" borderId="13" xfId="28" applyNumberFormat="1" applyFont="1" applyBorder="1" applyAlignment="1">
      <alignment horizontal="right" vertical="center" wrapText="1"/>
    </xf>
    <xf numFmtId="177" fontId="120" fillId="0" borderId="13" xfId="28" applyNumberFormat="1" applyFont="1" applyBorder="1" applyAlignment="1">
      <alignment vertical="center" wrapText="1"/>
    </xf>
    <xf numFmtId="0" fontId="32" fillId="0" borderId="40" xfId="0" applyFont="1" applyBorder="1">
      <alignment vertical="center"/>
    </xf>
    <xf numFmtId="49" fontId="32" fillId="0" borderId="40" xfId="0" applyNumberFormat="1" applyFont="1" applyBorder="1">
      <alignment vertical="center"/>
    </xf>
    <xf numFmtId="0" fontId="32" fillId="0" borderId="78" xfId="0" applyFont="1" applyBorder="1">
      <alignment vertical="center"/>
    </xf>
    <xf numFmtId="49" fontId="32" fillId="0" borderId="78" xfId="0" applyNumberFormat="1" applyFont="1" applyBorder="1">
      <alignment vertical="center"/>
    </xf>
    <xf numFmtId="177" fontId="32" fillId="0" borderId="75" xfId="28" applyNumberFormat="1" applyFont="1" applyBorder="1" applyAlignment="1">
      <alignment vertical="center" wrapText="1"/>
    </xf>
    <xf numFmtId="0" fontId="75" fillId="0" borderId="53" xfId="0" applyFont="1" applyBorder="1" applyAlignment="1">
      <alignment vertical="center" wrapText="1"/>
    </xf>
    <xf numFmtId="0" fontId="75" fillId="0" borderId="25" xfId="0" applyFont="1" applyBorder="1">
      <alignment vertical="center"/>
    </xf>
    <xf numFmtId="0" fontId="75" fillId="0" borderId="26" xfId="0" applyFont="1" applyBorder="1">
      <alignment vertical="center"/>
    </xf>
    <xf numFmtId="0" fontId="32" fillId="0" borderId="92" xfId="0" applyFont="1" applyBorder="1" applyAlignment="1">
      <alignment horizontal="left" vertical="center" wrapText="1"/>
    </xf>
    <xf numFmtId="0" fontId="32" fillId="0" borderId="44" xfId="0" applyFont="1" applyBorder="1" applyAlignment="1">
      <alignment horizontal="left" vertical="center" wrapText="1"/>
    </xf>
    <xf numFmtId="0" fontId="32" fillId="0" borderId="38" xfId="0" applyFont="1" applyBorder="1" applyAlignment="1">
      <alignment horizontal="left" vertical="center" wrapText="1"/>
    </xf>
    <xf numFmtId="0" fontId="32" fillId="0" borderId="133" xfId="0" applyFont="1" applyBorder="1" applyAlignment="1">
      <alignment horizontal="left" vertical="center" wrapText="1"/>
    </xf>
    <xf numFmtId="0" fontId="32" fillId="0" borderId="134" xfId="43" applyFont="1" applyBorder="1" applyAlignment="1">
      <alignment horizontal="left" vertical="center" wrapText="1"/>
    </xf>
    <xf numFmtId="0" fontId="32" fillId="0" borderId="44" xfId="43" applyFont="1" applyBorder="1" applyAlignment="1">
      <alignment horizontal="left" vertical="center" wrapText="1"/>
    </xf>
    <xf numFmtId="0" fontId="33" fillId="0" borderId="133" xfId="0" applyFont="1" applyBorder="1">
      <alignment vertical="center"/>
    </xf>
    <xf numFmtId="0" fontId="33" fillId="0" borderId="38" xfId="0" applyFont="1" applyBorder="1">
      <alignment vertical="center"/>
    </xf>
    <xf numFmtId="177" fontId="32" fillId="0" borderId="57" xfId="28" applyNumberFormat="1" applyFont="1" applyBorder="1" applyAlignment="1">
      <alignment vertical="center" wrapText="1"/>
    </xf>
    <xf numFmtId="0" fontId="33" fillId="0" borderId="44" xfId="0" applyFont="1" applyBorder="1">
      <alignment vertical="center"/>
    </xf>
    <xf numFmtId="0" fontId="32" fillId="0" borderId="0" xfId="28" applyNumberFormat="1" applyFont="1" applyFill="1" applyBorder="1" applyAlignment="1">
      <alignment horizontal="center" vertical="center" wrapText="1"/>
    </xf>
    <xf numFmtId="0" fontId="32" fillId="0" borderId="40" xfId="43" applyFont="1" applyBorder="1" applyAlignment="1">
      <alignment horizontal="center" vertical="center" wrapText="1"/>
    </xf>
    <xf numFmtId="0" fontId="32" fillId="0" borderId="73" xfId="43" applyFont="1" applyBorder="1" applyAlignment="1">
      <alignment horizontal="left" vertical="center" wrapText="1"/>
    </xf>
    <xf numFmtId="0" fontId="32" fillId="0" borderId="78" xfId="43" applyFont="1" applyBorder="1" applyAlignment="1">
      <alignment horizontal="left" vertical="center" wrapText="1"/>
    </xf>
    <xf numFmtId="177" fontId="32" fillId="0" borderId="18" xfId="50" applyNumberFormat="1" applyFont="1" applyFill="1" applyBorder="1" applyAlignment="1">
      <alignment vertical="center" wrapText="1"/>
    </xf>
    <xf numFmtId="177" fontId="32" fillId="0" borderId="47" xfId="50" applyNumberFormat="1" applyFont="1" applyFill="1" applyBorder="1" applyAlignment="1">
      <alignment vertical="center" wrapText="1"/>
    </xf>
    <xf numFmtId="0" fontId="32" fillId="0" borderId="54" xfId="43" applyFont="1" applyBorder="1" applyAlignment="1">
      <alignment horizontal="center" vertical="center" wrapText="1"/>
    </xf>
    <xf numFmtId="177" fontId="32" fillId="0" borderId="16" xfId="50" applyNumberFormat="1" applyFont="1" applyBorder="1" applyAlignment="1">
      <alignment vertical="center" wrapText="1"/>
    </xf>
    <xf numFmtId="177" fontId="32" fillId="0" borderId="12" xfId="50" applyNumberFormat="1" applyFont="1" applyBorder="1" applyAlignment="1">
      <alignment vertical="center" wrapText="1"/>
    </xf>
    <xf numFmtId="177" fontId="32" fillId="0" borderId="12" xfId="50" applyNumberFormat="1" applyFont="1" applyFill="1" applyBorder="1" applyAlignment="1">
      <alignment vertical="center" wrapText="1"/>
    </xf>
    <xf numFmtId="177" fontId="32" fillId="0" borderId="16" xfId="50" applyNumberFormat="1" applyFont="1" applyFill="1" applyBorder="1" applyAlignment="1">
      <alignment vertical="center" wrapText="1"/>
    </xf>
    <xf numFmtId="177" fontId="32" fillId="0" borderId="35" xfId="50" applyNumberFormat="1" applyFont="1" applyFill="1" applyBorder="1" applyAlignment="1">
      <alignment vertical="center" wrapText="1"/>
    </xf>
    <xf numFmtId="0" fontId="32" fillId="0" borderId="47" xfId="43" applyFont="1" applyBorder="1" applyAlignment="1">
      <alignment vertical="center"/>
    </xf>
    <xf numFmtId="0" fontId="32" fillId="0" borderId="20" xfId="43" applyFont="1" applyBorder="1" applyAlignment="1">
      <alignment vertical="center"/>
    </xf>
    <xf numFmtId="0" fontId="33" fillId="0" borderId="90" xfId="0" applyFont="1" applyBorder="1">
      <alignment vertical="center"/>
    </xf>
    <xf numFmtId="0" fontId="38" fillId="27" borderId="58" xfId="0" applyFont="1" applyFill="1" applyBorder="1" applyAlignment="1" applyProtection="1">
      <alignment horizontal="center" vertical="center"/>
      <protection locked="0"/>
    </xf>
    <xf numFmtId="0" fontId="38" fillId="27" borderId="59" xfId="0" applyFont="1" applyFill="1" applyBorder="1" applyAlignment="1" applyProtection="1">
      <alignment horizontal="center" vertical="center"/>
      <protection locked="0"/>
    </xf>
    <xf numFmtId="0" fontId="38" fillId="27" borderId="60" xfId="0" applyFont="1" applyFill="1" applyBorder="1" applyAlignment="1" applyProtection="1">
      <alignment horizontal="center" vertical="center"/>
      <protection locked="0"/>
    </xf>
    <xf numFmtId="176" fontId="119" fillId="0" borderId="72" xfId="0" applyNumberFormat="1" applyFont="1" applyBorder="1" applyAlignment="1" applyProtection="1">
      <alignment horizontal="center" vertical="center" wrapText="1" shrinkToFit="1"/>
      <protection locked="0"/>
    </xf>
    <xf numFmtId="0" fontId="42" fillId="24" borderId="43" xfId="0" applyFont="1" applyFill="1" applyBorder="1" applyAlignment="1">
      <alignment horizontal="center" vertical="center" wrapText="1"/>
    </xf>
    <xf numFmtId="0" fontId="42" fillId="24" borderId="10" xfId="0" applyFont="1" applyFill="1" applyBorder="1" applyAlignment="1">
      <alignment horizontal="center" vertical="center" wrapText="1"/>
    </xf>
    <xf numFmtId="38" fontId="39" fillId="0" borderId="11" xfId="34" applyFont="1" applyFill="1" applyBorder="1" applyAlignment="1" applyProtection="1">
      <alignment vertical="center" shrinkToFit="1"/>
    </xf>
    <xf numFmtId="0" fontId="32" fillId="0" borderId="0" xfId="0" applyFont="1" applyAlignment="1">
      <alignment horizontal="left" vertical="center"/>
    </xf>
    <xf numFmtId="0" fontId="67" fillId="0" borderId="0" xfId="0" applyFont="1">
      <alignment vertical="center"/>
    </xf>
    <xf numFmtId="0" fontId="64" fillId="24" borderId="0" xfId="0" applyFont="1" applyFill="1">
      <alignment vertical="center"/>
    </xf>
    <xf numFmtId="0" fontId="34" fillId="24" borderId="0" xfId="0" applyFont="1" applyFill="1">
      <alignment vertical="center"/>
    </xf>
    <xf numFmtId="0" fontId="39"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38" fillId="24" borderId="0" xfId="0" applyFont="1" applyFill="1">
      <alignment vertical="center"/>
    </xf>
    <xf numFmtId="0" fontId="44" fillId="24" borderId="0" xfId="0" applyFont="1" applyFill="1" applyAlignment="1"/>
    <xf numFmtId="0" fontId="46" fillId="24" borderId="0" xfId="0" applyFont="1" applyFill="1">
      <alignment vertical="center"/>
    </xf>
    <xf numFmtId="0" fontId="45" fillId="0" borderId="13" xfId="0" applyFont="1" applyBorder="1">
      <alignment vertical="center"/>
    </xf>
    <xf numFmtId="0" fontId="45" fillId="24" borderId="93" xfId="0" applyFont="1" applyFill="1" applyBorder="1">
      <alignment vertical="center"/>
    </xf>
    <xf numFmtId="0" fontId="45" fillId="24" borderId="87"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50" fillId="24" borderId="14" xfId="0" applyFont="1" applyFill="1" applyBorder="1" applyAlignment="1">
      <alignment horizontal="center" vertical="center"/>
    </xf>
    <xf numFmtId="0" fontId="50" fillId="0" borderId="95" xfId="0" applyFont="1" applyBorder="1">
      <alignment vertical="center"/>
    </xf>
    <xf numFmtId="0" fontId="50" fillId="24" borderId="12" xfId="0" applyFont="1" applyFill="1" applyBorder="1" applyAlignment="1">
      <alignment horizontal="center" vertical="center"/>
    </xf>
    <xf numFmtId="0" fontId="50" fillId="0" borderId="41" xfId="0" applyFont="1" applyBorder="1">
      <alignment vertical="center"/>
    </xf>
    <xf numFmtId="0" fontId="41" fillId="25" borderId="53" xfId="0" applyFont="1" applyFill="1" applyBorder="1" applyAlignment="1">
      <alignment horizontal="center" vertical="center"/>
    </xf>
    <xf numFmtId="0" fontId="41" fillId="0" borderId="0" xfId="0" applyFont="1" applyAlignment="1">
      <alignment horizontal="center" vertical="center"/>
    </xf>
    <xf numFmtId="182" fontId="0" fillId="24" borderId="0" xfId="0" applyNumberFormat="1" applyFill="1">
      <alignment vertical="center"/>
    </xf>
    <xf numFmtId="0" fontId="50" fillId="24" borderId="0" xfId="0" applyFont="1" applyFill="1">
      <alignment vertical="center"/>
    </xf>
    <xf numFmtId="0" fontId="34" fillId="0" borderId="0" xfId="0" applyFont="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vertical="center" wrapText="1"/>
    </xf>
    <xf numFmtId="0" fontId="40" fillId="24" borderId="0" xfId="0" applyFont="1" applyFill="1" applyAlignment="1">
      <alignment horizontal="left" vertical="center"/>
    </xf>
    <xf numFmtId="0" fontId="45" fillId="24" borderId="0" xfId="0" applyFont="1" applyFill="1" applyAlignment="1">
      <alignment horizontal="center" vertical="center"/>
    </xf>
    <xf numFmtId="0" fontId="40" fillId="24" borderId="0" xfId="0" applyFont="1" applyFill="1" applyAlignment="1">
      <alignment horizontal="center" vertical="center"/>
    </xf>
    <xf numFmtId="0" fontId="49" fillId="24" borderId="0" xfId="0" applyFont="1" applyFill="1">
      <alignment vertical="center"/>
    </xf>
    <xf numFmtId="0" fontId="50" fillId="24" borderId="29" xfId="0" applyFont="1" applyFill="1" applyBorder="1">
      <alignment vertical="center"/>
    </xf>
    <xf numFmtId="0" fontId="50" fillId="0" borderId="29" xfId="0" applyFont="1" applyBorder="1">
      <alignment vertical="center"/>
    </xf>
    <xf numFmtId="0" fontId="44" fillId="25" borderId="53" xfId="0" applyFont="1" applyFill="1" applyBorder="1" applyAlignment="1">
      <alignment horizontal="center" vertical="center" wrapText="1"/>
    </xf>
    <xf numFmtId="0" fontId="31" fillId="0" borderId="12" xfId="0" applyFont="1" applyBorder="1" applyAlignment="1">
      <alignment horizontal="center" vertical="center"/>
    </xf>
    <xf numFmtId="0" fontId="50" fillId="0" borderId="96" xfId="0" applyFont="1" applyBorder="1">
      <alignment vertical="center"/>
    </xf>
    <xf numFmtId="0" fontId="45" fillId="24" borderId="0" xfId="0" applyFont="1" applyFill="1">
      <alignment vertical="center"/>
    </xf>
    <xf numFmtId="0" fontId="31" fillId="24" borderId="81" xfId="0" applyFont="1" applyFill="1" applyBorder="1" applyAlignment="1">
      <alignment vertical="center" wrapText="1"/>
    </xf>
    <xf numFmtId="0" fontId="31" fillId="24" borderId="0" xfId="0" applyFont="1" applyFill="1" applyAlignment="1">
      <alignment vertical="center" wrapText="1"/>
    </xf>
    <xf numFmtId="0" fontId="50" fillId="0" borderId="11" xfId="0" applyFont="1" applyBorder="1">
      <alignment vertical="center"/>
    </xf>
    <xf numFmtId="49" fontId="48"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vertical="center" wrapText="1"/>
    </xf>
    <xf numFmtId="0" fontId="66" fillId="0" borderId="0" xfId="0" applyFont="1">
      <alignment vertical="center"/>
    </xf>
    <xf numFmtId="0" fontId="36" fillId="24" borderId="0" xfId="0" applyFont="1" applyFill="1">
      <alignment vertical="center"/>
    </xf>
    <xf numFmtId="0" fontId="41" fillId="24" borderId="0" xfId="0" applyFont="1" applyFill="1" applyAlignment="1">
      <alignment vertical="center" wrapText="1"/>
    </xf>
    <xf numFmtId="0" fontId="51" fillId="24" borderId="0" xfId="0" applyFont="1" applyFill="1" applyAlignment="1">
      <alignment vertical="center" wrapText="1"/>
    </xf>
    <xf numFmtId="0" fontId="50" fillId="24" borderId="0" xfId="0" applyFont="1" applyFill="1" applyAlignment="1">
      <alignment vertical="center" wrapText="1"/>
    </xf>
    <xf numFmtId="49" fontId="97" fillId="0" borderId="0" xfId="0" applyNumberFormat="1" applyFont="1" applyAlignment="1">
      <alignment horizontal="center" vertical="center" wrapText="1"/>
    </xf>
    <xf numFmtId="0" fontId="52" fillId="24" borderId="0" xfId="0" applyFont="1" applyFill="1">
      <alignment vertical="center"/>
    </xf>
    <xf numFmtId="0" fontId="42" fillId="24" borderId="0" xfId="0" applyFont="1" applyFill="1" applyAlignment="1">
      <alignment horizontal="left" vertical="top" wrapText="1"/>
    </xf>
    <xf numFmtId="0" fontId="50" fillId="0" borderId="0" xfId="0" applyFont="1">
      <alignment vertical="center"/>
    </xf>
    <xf numFmtId="0" fontId="52" fillId="0" borderId="0" xfId="0" applyFont="1">
      <alignment vertical="center"/>
    </xf>
    <xf numFmtId="0" fontId="42" fillId="0" borderId="0" xfId="0" applyFont="1" applyAlignment="1">
      <alignment horizontal="left" vertical="top" wrapText="1"/>
    </xf>
    <xf numFmtId="0" fontId="99" fillId="24" borderId="0" xfId="0" applyFont="1" applyFill="1">
      <alignment vertical="center"/>
    </xf>
    <xf numFmtId="0" fontId="40" fillId="24" borderId="74" xfId="0" applyFont="1" applyFill="1" applyBorder="1">
      <alignment vertical="center"/>
    </xf>
    <xf numFmtId="0" fontId="46" fillId="0" borderId="30" xfId="0" applyFont="1" applyBorder="1">
      <alignment vertical="center"/>
    </xf>
    <xf numFmtId="0" fontId="46" fillId="24" borderId="30" xfId="0" applyFont="1" applyFill="1" applyBorder="1">
      <alignment vertical="center"/>
    </xf>
    <xf numFmtId="0" fontId="42" fillId="24" borderId="30" xfId="0" applyFont="1" applyFill="1" applyBorder="1">
      <alignment vertical="center"/>
    </xf>
    <xf numFmtId="0" fontId="42" fillId="24" borderId="30" xfId="0" applyFont="1" applyFill="1" applyBorder="1" applyAlignment="1">
      <alignment vertical="center" wrapText="1"/>
    </xf>
    <xf numFmtId="0" fontId="45" fillId="24" borderId="77" xfId="0" applyFont="1" applyFill="1" applyBorder="1" applyAlignment="1">
      <alignment horizontal="center" vertical="center"/>
    </xf>
    <xf numFmtId="0" fontId="40" fillId="24" borderId="81" xfId="0" applyFont="1" applyFill="1" applyBorder="1">
      <alignment vertical="center"/>
    </xf>
    <xf numFmtId="0" fontId="42" fillId="0" borderId="0" xfId="0" applyFont="1">
      <alignment vertical="center"/>
    </xf>
    <xf numFmtId="0" fontId="45" fillId="0" borderId="0" xfId="0" applyFont="1">
      <alignment vertical="center"/>
    </xf>
    <xf numFmtId="0" fontId="45" fillId="24" borderId="91" xfId="0" applyFont="1" applyFill="1" applyBorder="1" applyAlignment="1">
      <alignment horizontal="center" vertical="center"/>
    </xf>
    <xf numFmtId="176" fontId="31" fillId="24" borderId="0" xfId="0" applyNumberFormat="1" applyFont="1" applyFill="1">
      <alignment vertical="center"/>
    </xf>
    <xf numFmtId="183" fontId="31" fillId="24" borderId="0" xfId="0" applyNumberFormat="1" applyFont="1" applyFill="1">
      <alignment vertical="center"/>
    </xf>
    <xf numFmtId="0" fontId="47" fillId="24" borderId="0" xfId="0" applyFont="1" applyFill="1">
      <alignment vertical="center"/>
    </xf>
    <xf numFmtId="0" fontId="40" fillId="24" borderId="0" xfId="0" applyFont="1" applyFill="1" applyAlignment="1">
      <alignment vertical="top"/>
    </xf>
    <xf numFmtId="0" fontId="40" fillId="24" borderId="78" xfId="0" applyFont="1" applyFill="1" applyBorder="1">
      <alignment vertical="center"/>
    </xf>
    <xf numFmtId="0" fontId="42" fillId="24" borderId="79" xfId="0" applyFont="1" applyFill="1" applyBorder="1">
      <alignment vertical="center"/>
    </xf>
    <xf numFmtId="0" fontId="40" fillId="24" borderId="79" xfId="0" applyFont="1" applyFill="1" applyBorder="1" applyAlignment="1">
      <alignment vertical="top"/>
    </xf>
    <xf numFmtId="0" fontId="40" fillId="24" borderId="79" xfId="0" applyFont="1" applyFill="1" applyBorder="1" applyAlignment="1">
      <alignment vertical="center" shrinkToFit="1"/>
    </xf>
    <xf numFmtId="0" fontId="40" fillId="24" borderId="92" xfId="0" applyFont="1" applyFill="1" applyBorder="1">
      <alignment vertical="center"/>
    </xf>
    <xf numFmtId="0" fontId="46" fillId="0" borderId="102" xfId="0" applyFont="1" applyBorder="1">
      <alignment vertical="center"/>
    </xf>
    <xf numFmtId="0" fontId="31" fillId="24" borderId="0" xfId="0" applyFont="1" applyFill="1" applyAlignment="1">
      <alignment horizontal="left" vertical="top" wrapText="1"/>
    </xf>
    <xf numFmtId="0" fontId="31" fillId="24" borderId="0" xfId="0" applyFont="1" applyFill="1" applyAlignment="1">
      <alignment horizontal="left" vertical="top"/>
    </xf>
    <xf numFmtId="0" fontId="41" fillId="25" borderId="53" xfId="0" applyFont="1" applyFill="1" applyBorder="1" applyAlignment="1">
      <alignment horizontal="center" vertical="center" wrapText="1"/>
    </xf>
    <xf numFmtId="0" fontId="42" fillId="24" borderId="0" xfId="0" applyFont="1" applyFill="1" applyAlignment="1">
      <alignment horizontal="center" vertical="center"/>
    </xf>
    <xf numFmtId="0" fontId="42" fillId="24" borderId="0" xfId="0" applyFont="1" applyFill="1" applyAlignment="1">
      <alignment horizontal="left" vertical="center"/>
    </xf>
    <xf numFmtId="0" fontId="100" fillId="24" borderId="0" xfId="0" applyFont="1" applyFill="1">
      <alignment vertical="center"/>
    </xf>
    <xf numFmtId="0" fontId="41" fillId="24" borderId="0" xfId="0" applyFont="1" applyFill="1" applyAlignment="1">
      <alignment horizontal="left" vertical="center" wrapText="1"/>
    </xf>
    <xf numFmtId="0" fontId="44" fillId="25" borderId="53" xfId="0" applyFont="1" applyFill="1" applyBorder="1" applyAlignment="1">
      <alignment horizontal="center" vertical="center"/>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0" fontId="44" fillId="28" borderId="0" xfId="0" applyFont="1" applyFill="1" applyAlignment="1">
      <alignment horizontal="center" vertical="center"/>
    </xf>
    <xf numFmtId="0" fontId="125" fillId="24" borderId="0" xfId="0" applyFont="1" applyFill="1">
      <alignment vertical="center"/>
    </xf>
    <xf numFmtId="49" fontId="122" fillId="24" borderId="0" xfId="0" applyNumberFormat="1" applyFont="1" applyFill="1">
      <alignment vertical="center"/>
    </xf>
    <xf numFmtId="0" fontId="31" fillId="24" borderId="0" xfId="0" applyFont="1" applyFill="1" applyAlignment="1">
      <alignment horizontal="left" vertical="center"/>
    </xf>
    <xf numFmtId="49" fontId="40" fillId="24" borderId="17" xfId="0" applyNumberFormat="1" applyFont="1" applyFill="1" applyBorder="1" applyAlignment="1">
      <alignment horizontal="left" vertical="center" wrapText="1"/>
    </xf>
    <xf numFmtId="0" fontId="41" fillId="0" borderId="0" xfId="0" applyFont="1" applyAlignment="1">
      <alignment vertical="center" wrapText="1"/>
    </xf>
    <xf numFmtId="0" fontId="41" fillId="0" borderId="0" xfId="0" applyFont="1" applyAlignment="1">
      <alignment horizontal="left" vertical="center" wrapText="1"/>
    </xf>
    <xf numFmtId="0" fontId="41" fillId="24" borderId="79"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6" fillId="24" borderId="0" xfId="0" applyFont="1" applyFill="1" applyAlignment="1">
      <alignment vertical="top"/>
    </xf>
    <xf numFmtId="0" fontId="45" fillId="24" borderId="0" xfId="0" applyFont="1" applyFill="1" applyAlignment="1">
      <alignment horizontal="left" vertical="center" wrapText="1"/>
    </xf>
    <xf numFmtId="0" fontId="101" fillId="24" borderId="0" xfId="0" applyFont="1" applyFill="1" applyAlignment="1">
      <alignment horizontal="center" vertical="center"/>
    </xf>
    <xf numFmtId="0" fontId="48" fillId="24" borderId="0" xfId="0" applyFont="1" applyFill="1" applyAlignment="1">
      <alignment horizontal="left" vertical="center"/>
    </xf>
    <xf numFmtId="0" fontId="52" fillId="24" borderId="0" xfId="0" applyFont="1" applyFill="1" applyAlignment="1">
      <alignment horizontal="left" vertical="center"/>
    </xf>
    <xf numFmtId="0" fontId="102" fillId="24" borderId="0" xfId="0" applyFont="1" applyFill="1">
      <alignment vertical="center"/>
    </xf>
    <xf numFmtId="0" fontId="36" fillId="24" borderId="0" xfId="0" applyFont="1" applyFill="1" applyAlignment="1">
      <alignment vertical="top"/>
    </xf>
    <xf numFmtId="49" fontId="40" fillId="24" borderId="0" xfId="0" applyNumberFormat="1" applyFont="1" applyFill="1" applyAlignment="1">
      <alignment horizontal="center" vertical="center"/>
    </xf>
    <xf numFmtId="0" fontId="41" fillId="25" borderId="57" xfId="0" applyFont="1" applyFill="1" applyBorder="1" applyAlignment="1">
      <alignment horizontal="center" vertical="center"/>
    </xf>
    <xf numFmtId="49" fontId="34" fillId="24" borderId="0" xfId="0" applyNumberFormat="1" applyFont="1" applyFill="1">
      <alignment vertical="center"/>
    </xf>
    <xf numFmtId="0" fontId="44" fillId="0" borderId="0" xfId="0" applyFont="1">
      <alignment vertical="center"/>
    </xf>
    <xf numFmtId="0" fontId="44" fillId="24" borderId="0" xfId="0" applyFont="1" applyFill="1">
      <alignment vertical="center"/>
    </xf>
    <xf numFmtId="0" fontId="46" fillId="24" borderId="0" xfId="0" applyFont="1" applyFill="1" applyAlignment="1">
      <alignment horizontal="left" vertical="center"/>
    </xf>
    <xf numFmtId="0" fontId="50" fillId="24" borderId="0" xfId="0" applyFont="1" applyFill="1" applyAlignment="1">
      <alignment horizontal="left" vertical="center"/>
    </xf>
    <xf numFmtId="0" fontId="44" fillId="24" borderId="0" xfId="0" applyFont="1" applyFill="1" applyAlignment="1">
      <alignment horizontal="center" vertical="center" wrapText="1"/>
    </xf>
    <xf numFmtId="0" fontId="49" fillId="0" borderId="0" xfId="0" applyFont="1">
      <alignment vertical="center"/>
    </xf>
    <xf numFmtId="0" fontId="98" fillId="0" borderId="0" xfId="0" applyFont="1" applyAlignment="1">
      <alignment horizontal="center" vertical="center"/>
    </xf>
    <xf numFmtId="0" fontId="40" fillId="24" borderId="0" xfId="0" applyFont="1" applyFill="1">
      <alignment vertical="center"/>
    </xf>
    <xf numFmtId="0" fontId="53" fillId="24" borderId="0" xfId="0" applyFont="1" applyFill="1" applyAlignment="1">
      <alignment vertical="center" wrapText="1"/>
    </xf>
    <xf numFmtId="0" fontId="40" fillId="26" borderId="14" xfId="0" applyFont="1" applyFill="1" applyBorder="1" applyAlignment="1">
      <alignment horizontal="left" vertical="center"/>
    </xf>
    <xf numFmtId="0" fontId="40" fillId="26" borderId="93" xfId="0" applyFont="1" applyFill="1" applyBorder="1" applyAlignment="1">
      <alignment horizontal="center" vertical="center"/>
    </xf>
    <xf numFmtId="0" fontId="40" fillId="26" borderId="87" xfId="0" applyFont="1" applyFill="1" applyBorder="1" applyAlignment="1">
      <alignment horizontal="center" vertical="center"/>
    </xf>
    <xf numFmtId="0" fontId="46" fillId="0" borderId="112" xfId="0" applyFont="1" applyBorder="1">
      <alignment vertical="center"/>
    </xf>
    <xf numFmtId="0" fontId="46" fillId="0" borderId="113" xfId="0" applyFont="1" applyBorder="1">
      <alignment vertical="center"/>
    </xf>
    <xf numFmtId="0" fontId="51" fillId="24" borderId="0" xfId="0" applyFont="1" applyFill="1">
      <alignment vertical="center"/>
    </xf>
    <xf numFmtId="0" fontId="50" fillId="24" borderId="0" xfId="0" applyFont="1" applyFill="1" applyAlignment="1">
      <alignment horizontal="center" vertical="top"/>
    </xf>
    <xf numFmtId="0" fontId="40" fillId="24" borderId="0" xfId="0" applyFont="1" applyFill="1" applyAlignment="1">
      <alignment horizontal="left" vertical="top"/>
    </xf>
    <xf numFmtId="0" fontId="40" fillId="24" borderId="0" xfId="0" applyFont="1" applyFill="1" applyAlignment="1">
      <alignment horizontal="left" vertical="top" wrapText="1"/>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3" fillId="24" borderId="74" xfId="0" applyFont="1" applyFill="1" applyBorder="1" applyAlignment="1">
      <alignment vertical="center" wrapText="1"/>
    </xf>
    <xf numFmtId="0" fontId="53" fillId="24" borderId="30" xfId="0" applyFont="1" applyFill="1" applyBorder="1" applyAlignment="1">
      <alignment vertical="center" wrapText="1"/>
    </xf>
    <xf numFmtId="0" fontId="53" fillId="24" borderId="77" xfId="0" applyFont="1" applyFill="1" applyBorder="1" applyAlignment="1">
      <alignment vertical="center" wrapText="1"/>
    </xf>
    <xf numFmtId="0" fontId="53" fillId="24" borderId="81" xfId="0" applyFont="1" applyFill="1" applyBorder="1" applyAlignment="1">
      <alignment vertical="center" wrapText="1"/>
    </xf>
    <xf numFmtId="0" fontId="53" fillId="24" borderId="91" xfId="0" applyFont="1" applyFill="1" applyBorder="1" applyAlignment="1">
      <alignment vertical="center" wrapText="1"/>
    </xf>
    <xf numFmtId="0" fontId="53" fillId="24" borderId="81" xfId="0" applyFont="1" applyFill="1" applyBorder="1">
      <alignment vertical="center"/>
    </xf>
    <xf numFmtId="0" fontId="53" fillId="24" borderId="0" xfId="0" applyFont="1" applyFill="1">
      <alignment vertical="center"/>
    </xf>
    <xf numFmtId="0" fontId="53" fillId="24" borderId="0" xfId="0" applyFont="1" applyFill="1" applyAlignment="1">
      <alignment vertical="center" shrinkToFit="1"/>
    </xf>
    <xf numFmtId="0" fontId="53" fillId="24" borderId="91" xfId="0" applyFont="1" applyFill="1" applyBorder="1" applyAlignment="1">
      <alignment vertical="center" shrinkToFit="1"/>
    </xf>
    <xf numFmtId="0" fontId="54" fillId="24" borderId="0" xfId="0" applyFont="1" applyFill="1">
      <alignment vertical="center"/>
    </xf>
    <xf numFmtId="0" fontId="55" fillId="24" borderId="0" xfId="0" applyFont="1" applyFill="1">
      <alignment vertical="center"/>
    </xf>
    <xf numFmtId="0" fontId="55" fillId="24" borderId="91" xfId="0" applyFont="1" applyFill="1" applyBorder="1">
      <alignment vertical="center"/>
    </xf>
    <xf numFmtId="0" fontId="56" fillId="24" borderId="78" xfId="0" applyFont="1" applyFill="1" applyBorder="1">
      <alignment vertical="center"/>
    </xf>
    <xf numFmtId="0" fontId="54" fillId="24" borderId="79" xfId="0" applyFont="1" applyFill="1" applyBorder="1">
      <alignment vertical="center"/>
    </xf>
    <xf numFmtId="0" fontId="56" fillId="24" borderId="79" xfId="0" applyFont="1" applyFill="1" applyBorder="1">
      <alignment vertical="center"/>
    </xf>
    <xf numFmtId="0" fontId="56" fillId="24" borderId="79" xfId="0" applyFont="1" applyFill="1" applyBorder="1" applyAlignment="1">
      <alignment horizontal="center" vertical="center"/>
    </xf>
    <xf numFmtId="0" fontId="65" fillId="24" borderId="79" xfId="0" applyFont="1" applyFill="1" applyBorder="1" applyAlignment="1">
      <alignment vertical="center" shrinkToFit="1"/>
    </xf>
    <xf numFmtId="0" fontId="54" fillId="24" borderId="79" xfId="0" applyFont="1" applyFill="1" applyBorder="1" applyAlignment="1">
      <alignment horizontal="center" vertical="center"/>
    </xf>
    <xf numFmtId="0" fontId="54" fillId="24" borderId="92" xfId="0" applyFont="1" applyFill="1" applyBorder="1">
      <alignment vertical="center"/>
    </xf>
    <xf numFmtId="0" fontId="56" fillId="24" borderId="0" xfId="0" applyFont="1" applyFill="1">
      <alignment vertical="center"/>
    </xf>
    <xf numFmtId="0" fontId="56" fillId="24" borderId="0" xfId="0" applyFont="1" applyFill="1" applyAlignment="1">
      <alignment horizontal="center" vertical="center"/>
    </xf>
    <xf numFmtId="0" fontId="65" fillId="24" borderId="0" xfId="0" applyFont="1" applyFill="1" applyAlignment="1">
      <alignment vertical="center" shrinkToFit="1"/>
    </xf>
    <xf numFmtId="0" fontId="54" fillId="24" borderId="0" xfId="0" applyFont="1" applyFill="1" applyAlignment="1">
      <alignment horizontal="center" vertical="center"/>
    </xf>
    <xf numFmtId="0" fontId="37" fillId="24" borderId="0" xfId="0" applyFont="1" applyFill="1">
      <alignment vertical="center"/>
    </xf>
    <xf numFmtId="0" fontId="51" fillId="25" borderId="10" xfId="0" applyFont="1" applyFill="1" applyBorder="1" applyAlignment="1">
      <alignment horizontal="center" vertical="center"/>
    </xf>
    <xf numFmtId="0" fontId="31" fillId="0" borderId="114" xfId="0" quotePrefix="1" applyFont="1" applyBorder="1">
      <alignment vertical="center"/>
    </xf>
    <xf numFmtId="0" fontId="103" fillId="24" borderId="0" xfId="0" applyFont="1" applyFill="1">
      <alignment vertical="center"/>
    </xf>
    <xf numFmtId="0" fontId="31" fillId="0" borderId="114" xfId="0" quotePrefix="1" applyFont="1" applyBorder="1" applyAlignment="1">
      <alignment horizontal="center" vertical="center"/>
    </xf>
    <xf numFmtId="0" fontId="31" fillId="0" borderId="120" xfId="0" quotePrefix="1" applyFont="1" applyBorder="1" applyAlignment="1">
      <alignment horizontal="center" vertical="center"/>
    </xf>
    <xf numFmtId="0" fontId="52"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4" fillId="28" borderId="53" xfId="0" applyFont="1" applyFill="1" applyBorder="1" applyAlignment="1" applyProtection="1">
      <alignment horizontal="center" vertical="center" wrapText="1"/>
      <protection locked="0"/>
    </xf>
    <xf numFmtId="0" fontId="41" fillId="28" borderId="142" xfId="0" applyFont="1" applyFill="1" applyBorder="1" applyAlignment="1" applyProtection="1">
      <alignment horizontal="center" vertical="center" wrapText="1"/>
      <protection locked="0"/>
    </xf>
    <xf numFmtId="0" fontId="42" fillId="28" borderId="58" xfId="0" applyFont="1" applyFill="1" applyBorder="1" applyAlignment="1" applyProtection="1">
      <alignment horizontal="center" vertical="center" wrapText="1"/>
      <protection locked="0"/>
    </xf>
    <xf numFmtId="0" fontId="42" fillId="28" borderId="76" xfId="0" applyFont="1" applyFill="1" applyBorder="1" applyAlignment="1" applyProtection="1">
      <alignment horizontal="center" vertical="center" wrapText="1"/>
      <protection locked="0"/>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7" fillId="24" borderId="0" xfId="0" applyFont="1" applyFill="1" applyAlignment="1">
      <alignment vertical="center" shrinkToFit="1"/>
    </xf>
    <xf numFmtId="0" fontId="57"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08" fillId="24" borderId="0" xfId="0" applyFont="1" applyFill="1" applyAlignment="1">
      <alignment vertical="center" wrapText="1"/>
    </xf>
    <xf numFmtId="0" fontId="109" fillId="24" borderId="0" xfId="0" applyFont="1" applyFill="1" applyAlignment="1">
      <alignment vertical="center" wrapText="1"/>
    </xf>
    <xf numFmtId="0" fontId="38" fillId="24" borderId="53" xfId="0" applyFont="1" applyFill="1" applyBorder="1" applyAlignment="1">
      <alignment horizontal="center" vertical="center"/>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49" fontId="112" fillId="24" borderId="0" xfId="0" applyNumberFormat="1" applyFont="1" applyFill="1">
      <alignment vertical="center"/>
    </xf>
    <xf numFmtId="0" fontId="57"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7" fillId="24" borderId="0" xfId="0" applyFont="1" applyFill="1" applyAlignment="1">
      <alignment horizontal="right" vertical="center"/>
    </xf>
    <xf numFmtId="0" fontId="34" fillId="24" borderId="0" xfId="0" applyFont="1" applyFill="1" applyAlignment="1">
      <alignment horizontal="center" vertical="center"/>
    </xf>
    <xf numFmtId="49" fontId="34" fillId="24" borderId="0" xfId="0" applyNumberFormat="1" applyFont="1" applyFill="1" applyAlignment="1">
      <alignment horizontal="center" vertical="center"/>
    </xf>
    <xf numFmtId="0" fontId="43"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39" fillId="24" borderId="0" xfId="0" applyFont="1" applyFill="1" applyAlignment="1">
      <alignment horizontal="left" vertical="center"/>
    </xf>
    <xf numFmtId="49" fontId="36" fillId="24" borderId="10" xfId="0" applyNumberFormat="1" applyFont="1" applyFill="1" applyBorder="1">
      <alignment vertical="center"/>
    </xf>
    <xf numFmtId="49" fontId="57" fillId="24" borderId="0" xfId="0" applyNumberFormat="1" applyFont="1" applyFill="1">
      <alignment vertical="center"/>
    </xf>
    <xf numFmtId="184" fontId="57" fillId="24" borderId="53" xfId="0" applyNumberFormat="1" applyFont="1" applyFill="1" applyBorder="1">
      <alignment vertical="center"/>
    </xf>
    <xf numFmtId="0" fontId="0" fillId="24" borderId="45" xfId="0" applyFill="1" applyBorder="1" applyAlignment="1">
      <alignment horizontal="left" vertical="center"/>
    </xf>
    <xf numFmtId="184" fontId="57" fillId="24" borderId="60" xfId="0" applyNumberFormat="1" applyFont="1" applyFill="1" applyBorder="1">
      <alignment vertical="center"/>
    </xf>
    <xf numFmtId="49" fontId="36"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4" fillId="24" borderId="0" xfId="0" applyFont="1" applyFill="1" applyAlignment="1">
      <alignment horizontal="center" vertical="center" shrinkToFit="1"/>
    </xf>
    <xf numFmtId="0" fontId="115" fillId="0" borderId="0" xfId="0" applyFont="1" applyAlignment="1">
      <alignment horizontal="center" vertical="center" wrapText="1" shrinkToFit="1"/>
    </xf>
    <xf numFmtId="0" fontId="114" fillId="24" borderId="0" xfId="0" applyFont="1" applyFill="1">
      <alignment vertical="center"/>
    </xf>
    <xf numFmtId="0" fontId="115" fillId="25" borderId="53" xfId="0" applyFont="1" applyFill="1" applyBorder="1" applyAlignment="1">
      <alignment horizontal="center" vertical="center" wrapText="1" shrinkToFit="1"/>
    </xf>
    <xf numFmtId="0" fontId="115" fillId="25" borderId="53"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57" fillId="0" borderId="54" xfId="0" applyFont="1" applyBorder="1" applyAlignment="1">
      <alignment horizontal="center" vertical="center" wrapText="1"/>
    </xf>
    <xf numFmtId="0" fontId="57" fillId="0" borderId="85" xfId="0" applyFont="1" applyBorder="1" applyAlignment="1">
      <alignment horizontal="center" vertical="center" wrapText="1"/>
    </xf>
    <xf numFmtId="0" fontId="43" fillId="24" borderId="13" xfId="0" applyFont="1" applyFill="1" applyBorder="1" applyAlignment="1">
      <alignment horizontal="center" vertical="center" wrapText="1" shrinkToFit="1"/>
    </xf>
    <xf numFmtId="0" fontId="57" fillId="0" borderId="28" xfId="0" applyFont="1" applyBorder="1" applyAlignment="1">
      <alignment horizontal="center" vertical="center" wrapText="1"/>
    </xf>
    <xf numFmtId="0" fontId="57" fillId="0" borderId="24" xfId="0" applyFont="1" applyBorder="1" applyAlignment="1">
      <alignment horizontal="center" vertical="center" wrapText="1"/>
    </xf>
    <xf numFmtId="0" fontId="57" fillId="0" borderId="32" xfId="0" applyFont="1" applyBorder="1" applyAlignment="1">
      <alignment horizontal="center" vertical="center" wrapText="1"/>
    </xf>
    <xf numFmtId="0" fontId="57" fillId="0" borderId="35" xfId="0" applyFont="1" applyBorder="1" applyAlignment="1">
      <alignment horizontal="center" vertical="center" wrapText="1"/>
    </xf>
    <xf numFmtId="0" fontId="57" fillId="0" borderId="65" xfId="0" applyFont="1" applyBorder="1" applyAlignment="1">
      <alignment horizontal="center" vertical="center" wrapText="1"/>
    </xf>
    <xf numFmtId="0" fontId="57" fillId="24" borderId="65" xfId="0" applyFont="1" applyFill="1" applyBorder="1" applyAlignment="1">
      <alignment horizontal="center" vertical="center" wrapText="1"/>
    </xf>
    <xf numFmtId="0" fontId="57" fillId="24" borderId="23" xfId="0" applyFont="1" applyFill="1" applyBorder="1" applyAlignment="1">
      <alignment horizontal="center" vertical="center" wrapText="1"/>
    </xf>
    <xf numFmtId="0" fontId="39" fillId="0" borderId="40" xfId="0" applyFont="1" applyBorder="1" applyAlignment="1">
      <alignment vertical="center" wrapText="1"/>
    </xf>
    <xf numFmtId="0" fontId="34" fillId="0" borderId="43" xfId="0" applyFont="1" applyBorder="1" applyAlignment="1">
      <alignment vertical="center" wrapText="1"/>
    </xf>
    <xf numFmtId="0" fontId="39" fillId="24" borderId="66" xfId="0" applyFont="1" applyFill="1" applyBorder="1">
      <alignment vertical="center"/>
    </xf>
    <xf numFmtId="0" fontId="39" fillId="24" borderId="30" xfId="0" applyFont="1" applyFill="1" applyBorder="1">
      <alignment vertical="center"/>
    </xf>
    <xf numFmtId="0" fontId="39" fillId="24" borderId="67" xfId="0" applyFont="1" applyFill="1" applyBorder="1">
      <alignment vertical="center"/>
    </xf>
    <xf numFmtId="176" fontId="43" fillId="24" borderId="85" xfId="0" applyNumberFormat="1" applyFont="1" applyFill="1" applyBorder="1">
      <alignment vertical="center"/>
    </xf>
    <xf numFmtId="176" fontId="43" fillId="24" borderId="84" xfId="0" applyNumberFormat="1" applyFont="1" applyFill="1" applyBorder="1">
      <alignment vertical="center"/>
    </xf>
    <xf numFmtId="0" fontId="34" fillId="0" borderId="49" xfId="0" applyFont="1" applyBorder="1" applyAlignment="1">
      <alignment vertical="center" wrapText="1"/>
    </xf>
    <xf numFmtId="0" fontId="39" fillId="24" borderId="72" xfId="0" applyFont="1" applyFill="1" applyBorder="1">
      <alignment vertical="center"/>
    </xf>
    <xf numFmtId="0" fontId="39" fillId="24" borderId="25" xfId="0" applyFont="1" applyFill="1" applyBorder="1">
      <alignment vertical="center"/>
    </xf>
    <xf numFmtId="0" fontId="39" fillId="24" borderId="86" xfId="0" applyFont="1" applyFill="1" applyBorder="1">
      <alignment vertical="center"/>
    </xf>
    <xf numFmtId="176" fontId="43" fillId="24" borderId="50" xfId="0" applyNumberFormat="1" applyFont="1" applyFill="1" applyBorder="1">
      <alignment vertical="center"/>
    </xf>
    <xf numFmtId="176" fontId="43" fillId="24" borderId="48" xfId="0" applyNumberFormat="1" applyFont="1" applyFill="1" applyBorder="1">
      <alignment vertical="center"/>
    </xf>
    <xf numFmtId="0" fontId="57"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7" fillId="24" borderId="10" xfId="0" applyFont="1" applyFill="1" applyBorder="1" applyAlignment="1">
      <alignment horizontal="center" vertical="center"/>
    </xf>
    <xf numFmtId="176" fontId="57" fillId="24" borderId="10" xfId="0" applyNumberFormat="1" applyFont="1" applyFill="1" applyBorder="1" applyAlignment="1">
      <alignment vertical="center" shrinkToFit="1"/>
    </xf>
    <xf numFmtId="176" fontId="57"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7" fillId="24" borderId="135" xfId="0" applyNumberFormat="1" applyFont="1" applyFill="1" applyBorder="1" applyAlignment="1">
      <alignment horizontal="right" vertical="center" shrinkToFit="1"/>
    </xf>
    <xf numFmtId="0" fontId="43" fillId="0" borderId="65"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0" fontId="32" fillId="0" borderId="12" xfId="0" applyFont="1" applyBorder="1" applyAlignment="1">
      <alignment horizontal="center" vertical="center"/>
    </xf>
    <xf numFmtId="0" fontId="42" fillId="0" borderId="45" xfId="0" applyFont="1" applyBorder="1" applyAlignment="1">
      <alignment horizontal="center" vertical="center" wrapText="1"/>
    </xf>
    <xf numFmtId="0" fontId="44" fillId="0" borderId="0" xfId="0" applyFont="1" applyAlignment="1">
      <alignment horizontal="left" vertical="center" wrapText="1"/>
    </xf>
    <xf numFmtId="3" fontId="124" fillId="31" borderId="43"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1" fillId="0" borderId="0" xfId="0" applyFont="1" applyAlignment="1">
      <alignment horizontal="center" vertical="center" wrapText="1"/>
    </xf>
    <xf numFmtId="0" fontId="74" fillId="0" borderId="0" xfId="0" applyFont="1">
      <alignment vertical="center"/>
    </xf>
    <xf numFmtId="0" fontId="34" fillId="0" borderId="0" xfId="0" applyFont="1" applyAlignment="1">
      <alignment horizontal="left" vertical="center" wrapText="1"/>
    </xf>
    <xf numFmtId="0" fontId="68" fillId="0" borderId="0" xfId="0" applyFont="1">
      <alignment vertical="center"/>
    </xf>
    <xf numFmtId="0" fontId="39" fillId="0" borderId="0" xfId="0" applyFont="1">
      <alignment vertical="center"/>
    </xf>
    <xf numFmtId="0" fontId="38" fillId="0" borderId="0" xfId="0" applyFont="1">
      <alignment vertical="center"/>
    </xf>
    <xf numFmtId="0" fontId="43" fillId="0" borderId="0" xfId="0" applyFont="1" applyAlignment="1">
      <alignment horizontal="center" vertical="center"/>
    </xf>
    <xf numFmtId="49" fontId="34" fillId="24" borderId="89" xfId="0" applyNumberFormat="1" applyFont="1" applyFill="1" applyBorder="1" applyAlignment="1">
      <alignment horizontal="center" vertical="center"/>
    </xf>
    <xf numFmtId="0" fontId="39" fillId="0" borderId="0" xfId="0" applyFont="1" applyAlignment="1">
      <alignment horizontal="left" vertical="center"/>
    </xf>
    <xf numFmtId="0" fontId="36" fillId="0" borderId="0" xfId="0" applyFont="1" applyAlignment="1">
      <alignment horizontal="left" vertical="center"/>
    </xf>
    <xf numFmtId="0" fontId="42" fillId="0" borderId="0" xfId="0" applyFont="1" applyAlignment="1">
      <alignment horizontal="left" vertical="center"/>
    </xf>
    <xf numFmtId="0" fontId="35" fillId="24" borderId="0" xfId="48" applyFill="1" applyBorder="1" applyAlignment="1" applyProtection="1">
      <alignment horizontal="left" vertical="center"/>
    </xf>
    <xf numFmtId="0" fontId="69" fillId="24" borderId="0" xfId="48" applyFont="1" applyFill="1" applyBorder="1" applyAlignment="1" applyProtection="1">
      <alignment horizontal="left" vertical="center"/>
    </xf>
    <xf numFmtId="0" fontId="39" fillId="0" borderId="0" xfId="0" applyFont="1" applyAlignment="1">
      <alignment horizontal="center" vertical="center" wrapText="1"/>
    </xf>
    <xf numFmtId="0" fontId="37" fillId="25" borderId="53" xfId="0" applyFont="1" applyFill="1" applyBorder="1" applyAlignment="1">
      <alignment horizontal="center" vertical="center"/>
    </xf>
    <xf numFmtId="0" fontId="32" fillId="24" borderId="0" xfId="0" applyFont="1" applyFill="1" applyAlignment="1">
      <alignment horizontal="left" vertical="center" wrapText="1"/>
    </xf>
    <xf numFmtId="0" fontId="37" fillId="24" borderId="0" xfId="0" applyFont="1" applyFill="1" applyAlignment="1">
      <alignment vertical="top" wrapText="1"/>
    </xf>
    <xf numFmtId="0" fontId="92" fillId="0" borderId="0" xfId="0" applyFont="1">
      <alignment vertical="center"/>
    </xf>
    <xf numFmtId="0" fontId="42" fillId="28" borderId="103" xfId="0" applyFont="1" applyFill="1" applyBorder="1" applyAlignment="1" applyProtection="1">
      <alignment horizontal="center" vertical="center" wrapText="1"/>
      <protection locked="0"/>
    </xf>
    <xf numFmtId="0" fontId="42" fillId="28" borderId="104" xfId="0" applyFont="1" applyFill="1" applyBorder="1" applyAlignment="1" applyProtection="1">
      <alignment horizontal="center" vertical="center" wrapText="1"/>
      <protection locked="0"/>
    </xf>
    <xf numFmtId="0" fontId="42" fillId="28" borderId="81" xfId="0" applyFont="1" applyFill="1" applyBorder="1" applyAlignment="1" applyProtection="1">
      <alignment horizontal="center" vertical="center" wrapText="1"/>
      <protection locked="0"/>
    </xf>
    <xf numFmtId="0" fontId="42" fillId="28" borderId="110"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100" fillId="0" borderId="94" xfId="0" applyFont="1" applyBorder="1" applyAlignment="1" applyProtection="1">
      <alignment horizontal="center" vertical="center"/>
      <protection locked="0"/>
    </xf>
    <xf numFmtId="0" fontId="45" fillId="28" borderId="99" xfId="0" applyFont="1" applyFill="1" applyBorder="1" applyAlignment="1" applyProtection="1">
      <alignment horizontal="center" vertical="center"/>
      <protection locked="0"/>
    </xf>
    <xf numFmtId="0" fontId="45" fillId="28" borderId="100" xfId="0" applyFont="1" applyFill="1" applyBorder="1" applyAlignment="1" applyProtection="1">
      <alignment horizontal="center" vertical="center"/>
      <protection locked="0"/>
    </xf>
    <xf numFmtId="0" fontId="45" fillId="28" borderId="101" xfId="0" applyFont="1" applyFill="1" applyBorder="1" applyAlignment="1" applyProtection="1">
      <alignment horizontal="center" vertical="center"/>
      <protection locked="0"/>
    </xf>
    <xf numFmtId="0" fontId="97" fillId="0" borderId="94" xfId="0" applyFont="1" applyBorder="1" applyAlignment="1">
      <alignment horizontal="center" vertical="center" wrapText="1"/>
    </xf>
    <xf numFmtId="0" fontId="110" fillId="0" borderId="0" xfId="0" applyFont="1" applyAlignment="1" applyProtection="1">
      <alignment horizontal="center" vertical="center" wrapText="1"/>
    </xf>
    <xf numFmtId="0" fontId="110" fillId="24" borderId="0" xfId="0" applyFont="1" applyFill="1" applyAlignment="1" applyProtection="1">
      <alignment horizontal="center" vertical="center" wrapText="1"/>
    </xf>
    <xf numFmtId="0" fontId="111" fillId="0" borderId="0" xfId="0" applyFont="1" applyProtection="1">
      <alignment vertical="center"/>
    </xf>
    <xf numFmtId="0" fontId="111"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6" fillId="0" borderId="0" xfId="0" applyFont="1" applyAlignment="1" applyProtection="1">
      <alignment horizontal="center" vertical="center"/>
    </xf>
    <xf numFmtId="0" fontId="36" fillId="24" borderId="0" xfId="0" applyFont="1" applyFill="1" applyAlignment="1" applyProtection="1">
      <alignment vertical="center" wrapText="1"/>
    </xf>
    <xf numFmtId="0" fontId="93" fillId="24" borderId="0" xfId="0" applyFont="1" applyFill="1" applyAlignment="1" applyProtection="1">
      <alignment vertical="center" wrapText="1"/>
    </xf>
    <xf numFmtId="0" fontId="93" fillId="0" borderId="0" xfId="0" applyFont="1" applyAlignment="1" applyProtection="1">
      <alignment vertical="center" wrapText="1"/>
    </xf>
    <xf numFmtId="0" fontId="107" fillId="29" borderId="0" xfId="0" applyFont="1" applyFill="1" applyAlignment="1" applyProtection="1">
      <alignment vertical="center" wrapText="1"/>
    </xf>
    <xf numFmtId="0" fontId="66" fillId="29" borderId="0" xfId="0" applyFont="1" applyFill="1" applyAlignment="1" applyProtection="1">
      <alignment horizontal="center" vertical="center"/>
    </xf>
    <xf numFmtId="0" fontId="111" fillId="29" borderId="0" xfId="0" applyFont="1" applyFill="1" applyAlignment="1" applyProtection="1">
      <alignment horizontal="center" vertical="center"/>
    </xf>
    <xf numFmtId="0" fontId="36" fillId="24" borderId="0" xfId="0" applyFont="1" applyFill="1" applyAlignment="1" applyProtection="1">
      <alignment horizontal="left" vertical="center" wrapText="1"/>
    </xf>
    <xf numFmtId="0" fontId="0" fillId="24" borderId="0" xfId="0" applyFill="1" applyProtection="1">
      <alignment vertical="center"/>
    </xf>
    <xf numFmtId="0" fontId="111" fillId="24" borderId="0" xfId="0" applyFont="1" applyFill="1" applyProtection="1">
      <alignment vertical="center"/>
    </xf>
    <xf numFmtId="0" fontId="111" fillId="24" borderId="0" xfId="0" applyFont="1" applyFill="1" applyAlignment="1" applyProtection="1">
      <alignment vertical="center" wrapText="1"/>
    </xf>
    <xf numFmtId="0" fontId="57" fillId="0" borderId="0" xfId="0" applyFont="1" applyAlignment="1" applyProtection="1">
      <alignment horizontal="center" vertical="center" wrapText="1"/>
    </xf>
    <xf numFmtId="0" fontId="36" fillId="0" borderId="0" xfId="0" applyFont="1" applyAlignment="1" applyProtection="1">
      <alignment horizontal="center" vertical="center" wrapText="1"/>
    </xf>
    <xf numFmtId="0" fontId="107" fillId="0" borderId="0" xfId="0" applyFont="1" applyAlignment="1" applyProtection="1">
      <alignment horizontal="left" vertical="center" wrapText="1"/>
    </xf>
    <xf numFmtId="0" fontId="107" fillId="0" borderId="112" xfId="0" applyFont="1" applyBorder="1" applyAlignment="1" applyProtection="1">
      <alignment horizontal="left" vertical="center" wrapText="1"/>
    </xf>
    <xf numFmtId="0" fontId="66" fillId="0" borderId="0" xfId="0" applyFont="1" applyProtection="1">
      <alignment vertical="center"/>
    </xf>
    <xf numFmtId="0" fontId="116" fillId="0" borderId="0" xfId="0" applyFont="1" applyAlignment="1" applyProtection="1">
      <alignment horizontal="center" vertical="center" wrapText="1"/>
    </xf>
    <xf numFmtId="0" fontId="117" fillId="0" borderId="0" xfId="0" applyFont="1" applyAlignment="1" applyProtection="1">
      <alignment horizontal="center" vertical="center" wrapText="1"/>
    </xf>
    <xf numFmtId="0" fontId="66" fillId="0" borderId="94" xfId="0" applyFont="1" applyBorder="1" applyAlignment="1" applyProtection="1">
      <alignment vertical="center" wrapText="1"/>
    </xf>
    <xf numFmtId="0" fontId="66" fillId="0" borderId="98" xfId="0" applyFont="1" applyBorder="1" applyAlignment="1" applyProtection="1">
      <alignment vertical="center" wrapText="1"/>
    </xf>
    <xf numFmtId="0" fontId="66" fillId="0" borderId="97" xfId="0" applyFont="1" applyBorder="1" applyAlignment="1" applyProtection="1">
      <alignment vertical="center" wrapText="1"/>
    </xf>
    <xf numFmtId="0" fontId="114"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7" fillId="0" borderId="81" xfId="0" applyFont="1" applyBorder="1" applyAlignment="1" applyProtection="1">
      <alignment horizontal="left" vertical="top" wrapText="1"/>
    </xf>
    <xf numFmtId="0" fontId="66" fillId="0" borderId="107" xfId="0" applyFont="1" applyBorder="1" applyAlignment="1" applyProtection="1">
      <alignment horizontal="center" vertical="center" wrapText="1"/>
    </xf>
    <xf numFmtId="0" fontId="66" fillId="0" borderId="98" xfId="0" applyFont="1" applyBorder="1" applyAlignment="1" applyProtection="1">
      <alignment horizontal="center" vertical="center"/>
    </xf>
    <xf numFmtId="0" fontId="66" fillId="0" borderId="94" xfId="0" applyFont="1" applyBorder="1" applyAlignment="1" applyProtection="1">
      <alignment horizontal="center" vertical="center"/>
    </xf>
    <xf numFmtId="0" fontId="66" fillId="0" borderId="94" xfId="0" applyFont="1" applyBorder="1" applyAlignment="1" applyProtection="1">
      <alignment horizontal="center" vertical="center" wrapText="1"/>
    </xf>
    <xf numFmtId="185" fontId="0" fillId="0" borderId="0" xfId="0" applyNumberFormat="1" applyProtection="1">
      <alignment vertical="center"/>
    </xf>
    <xf numFmtId="0" fontId="57" fillId="0" borderId="0" xfId="0" applyFont="1" applyProtection="1">
      <alignment vertical="center"/>
    </xf>
    <xf numFmtId="0" fontId="32" fillId="0" borderId="59" xfId="0" applyFont="1" applyBorder="1" applyAlignment="1">
      <alignment vertical="center" wrapText="1"/>
    </xf>
    <xf numFmtId="0" fontId="32" fillId="0" borderId="63" xfId="0" applyFont="1" applyBorder="1" applyAlignment="1">
      <alignment vertical="center" wrapText="1"/>
    </xf>
    <xf numFmtId="177" fontId="32" fillId="0" borderId="53" xfId="28" applyNumberFormat="1" applyFont="1" applyFill="1" applyBorder="1" applyAlignment="1">
      <alignment vertical="center" wrapText="1"/>
    </xf>
    <xf numFmtId="49" fontId="32" fillId="0" borderId="57" xfId="0" applyNumberFormat="1" applyFont="1" applyBorder="1">
      <alignment vertical="center"/>
    </xf>
    <xf numFmtId="0" fontId="89" fillId="24" borderId="0" xfId="0" applyFont="1" applyFill="1" applyProtection="1">
      <alignment vertical="center"/>
      <protection locked="0"/>
    </xf>
    <xf numFmtId="0" fontId="89" fillId="24" borderId="0" xfId="99" applyFont="1" applyFill="1" applyProtection="1">
      <alignment vertical="center"/>
      <protection locked="0"/>
    </xf>
    <xf numFmtId="0" fontId="83" fillId="24" borderId="0" xfId="0" applyFont="1" applyFill="1" applyProtection="1">
      <alignment vertical="center"/>
      <protection locked="0"/>
    </xf>
    <xf numFmtId="0" fontId="83" fillId="24" borderId="0" xfId="99" applyFont="1" applyFill="1" applyProtection="1">
      <alignment vertical="center"/>
      <protection locked="0"/>
    </xf>
    <xf numFmtId="0" fontId="88" fillId="0" borderId="0" xfId="99" applyFont="1" applyProtection="1">
      <alignment vertical="center"/>
      <protection locked="0"/>
    </xf>
    <xf numFmtId="0" fontId="87" fillId="0" borderId="0" xfId="99" applyFont="1" applyProtection="1">
      <alignment vertical="center"/>
      <protection locked="0"/>
    </xf>
    <xf numFmtId="0" fontId="83" fillId="0" borderId="0" xfId="99" applyFont="1" applyProtection="1">
      <alignment vertical="center"/>
      <protection locked="0"/>
    </xf>
    <xf numFmtId="0" fontId="83" fillId="24" borderId="10" xfId="0" applyFont="1" applyFill="1" applyBorder="1" applyAlignment="1" applyProtection="1">
      <alignment horizontal="center" vertical="center"/>
      <protection locked="0"/>
    </xf>
    <xf numFmtId="0" fontId="83" fillId="24" borderId="0" xfId="0" applyFont="1" applyFill="1" applyAlignment="1" applyProtection="1">
      <alignment horizontal="center" vertical="center"/>
      <protection locked="0"/>
    </xf>
    <xf numFmtId="0" fontId="83" fillId="24" borderId="0" xfId="0" applyFont="1" applyFill="1" applyAlignment="1" applyProtection="1">
      <alignment vertical="center" wrapText="1"/>
      <protection locked="0"/>
    </xf>
    <xf numFmtId="0" fontId="87" fillId="24" borderId="0" xfId="99" applyFont="1" applyFill="1" applyProtection="1">
      <alignment vertical="center"/>
      <protection locked="0"/>
    </xf>
    <xf numFmtId="0" fontId="0" fillId="24" borderId="0" xfId="0" applyFill="1" applyProtection="1">
      <alignment vertical="center"/>
      <protection locked="0"/>
    </xf>
    <xf numFmtId="0" fontId="82" fillId="0" borderId="0" xfId="99" applyFont="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82" fillId="24" borderId="0" xfId="99" applyFont="1" applyFill="1" applyProtection="1">
      <alignment vertical="center"/>
      <protection locked="0"/>
    </xf>
    <xf numFmtId="0" fontId="77" fillId="24" borderId="0" xfId="99" applyFont="1" applyFill="1" applyAlignment="1" applyProtection="1">
      <alignment vertical="top"/>
      <protection locked="0"/>
    </xf>
    <xf numFmtId="0" fontId="81" fillId="24" borderId="0" xfId="99" applyFont="1" applyFill="1" applyAlignment="1" applyProtection="1">
      <alignment vertical="top"/>
      <protection locked="0"/>
    </xf>
    <xf numFmtId="0" fontId="84" fillId="24" borderId="10" xfId="99" applyFont="1" applyFill="1" applyBorder="1" applyAlignment="1" applyProtection="1">
      <alignment horizontal="center" vertical="center" shrinkToFit="1"/>
      <protection locked="0"/>
    </xf>
    <xf numFmtId="0" fontId="84" fillId="24" borderId="10" xfId="99" applyFont="1" applyFill="1" applyBorder="1" applyAlignment="1" applyProtection="1">
      <alignment horizontal="center" vertical="center" wrapText="1" shrinkToFit="1"/>
      <protection locked="0"/>
    </xf>
    <xf numFmtId="0" fontId="84" fillId="24" borderId="10" xfId="99" applyFont="1" applyFill="1" applyBorder="1" applyAlignment="1" applyProtection="1">
      <alignment vertical="center" wrapText="1"/>
      <protection locked="0"/>
    </xf>
    <xf numFmtId="0" fontId="78" fillId="24" borderId="10" xfId="99" applyFont="1" applyFill="1" applyBorder="1" applyAlignment="1" applyProtection="1">
      <alignment vertical="center" wrapText="1"/>
      <protection locked="0"/>
    </xf>
    <xf numFmtId="0" fontId="84" fillId="24" borderId="0" xfId="99" applyFont="1" applyFill="1" applyProtection="1">
      <alignment vertical="center"/>
      <protection locked="0"/>
    </xf>
    <xf numFmtId="0" fontId="81" fillId="0" borderId="0" xfId="99" applyFont="1" applyProtection="1">
      <alignment vertical="center"/>
      <protection locked="0"/>
    </xf>
    <xf numFmtId="0" fontId="32" fillId="0" borderId="42" xfId="28" applyNumberFormat="1" applyFont="1" applyFill="1" applyBorder="1" applyAlignment="1">
      <alignment horizontal="center" vertical="center" wrapText="1"/>
    </xf>
    <xf numFmtId="176" fontId="119" fillId="0" borderId="49" xfId="0" applyNumberFormat="1" applyFont="1" applyBorder="1" applyAlignment="1" applyProtection="1">
      <alignment horizontal="center" vertical="center" wrapText="1" shrinkToFit="1"/>
      <protection locked="0"/>
    </xf>
    <xf numFmtId="176" fontId="119" fillId="0" borderId="49" xfId="0" applyNumberFormat="1" applyFont="1" applyBorder="1" applyAlignment="1" applyProtection="1">
      <alignment vertical="center" shrinkToFit="1"/>
      <protection locked="0"/>
    </xf>
    <xf numFmtId="176" fontId="39" fillId="0" borderId="72" xfId="0" applyNumberFormat="1" applyFont="1" applyBorder="1" applyAlignment="1" applyProtection="1">
      <alignment horizontal="center" vertical="center" wrapText="1" shrinkToFit="1"/>
      <protection locked="0"/>
    </xf>
    <xf numFmtId="0" fontId="32" fillId="0" borderId="0" xfId="0" applyFont="1" applyAlignment="1">
      <alignment horizontal="left" vertical="center" wrapText="1"/>
    </xf>
    <xf numFmtId="176" fontId="121" fillId="0" borderId="53" xfId="0" applyNumberFormat="1" applyFont="1" applyBorder="1" applyAlignment="1" applyProtection="1">
      <alignment horizontal="center" vertical="center" wrapText="1" shrinkToFit="1"/>
      <protection locked="0"/>
    </xf>
    <xf numFmtId="0" fontId="32" fillId="0" borderId="0" xfId="98" applyFont="1" applyAlignment="1">
      <alignment vertical="center"/>
    </xf>
    <xf numFmtId="0" fontId="0" fillId="0" borderId="0" xfId="0" applyFont="1">
      <alignment vertical="center"/>
    </xf>
    <xf numFmtId="0" fontId="32" fillId="0" borderId="48" xfId="98" applyFont="1" applyBorder="1" applyAlignment="1">
      <alignment vertical="center"/>
    </xf>
    <xf numFmtId="0" fontId="32" fillId="0" borderId="50" xfId="98" applyFont="1" applyBorder="1" applyAlignment="1">
      <alignment vertical="center" wrapText="1"/>
    </xf>
    <xf numFmtId="0" fontId="32" fillId="0" borderId="50" xfId="98" applyFont="1" applyBorder="1" applyAlignment="1">
      <alignment vertical="center"/>
    </xf>
    <xf numFmtId="0" fontId="32" fillId="0" borderId="31" xfId="98" applyFont="1" applyBorder="1" applyAlignment="1">
      <alignment vertical="center"/>
    </xf>
    <xf numFmtId="9" fontId="32" fillId="0" borderId="19" xfId="98" applyNumberFormat="1" applyFont="1" applyBorder="1" applyAlignment="1">
      <alignment vertical="center"/>
    </xf>
    <xf numFmtId="0" fontId="32" fillId="0" borderId="41" xfId="98" applyFont="1" applyBorder="1" applyAlignment="1">
      <alignment vertical="center"/>
    </xf>
    <xf numFmtId="9" fontId="32" fillId="0" borderId="20" xfId="98" applyNumberFormat="1" applyFont="1" applyBorder="1" applyAlignment="1">
      <alignment vertical="center"/>
    </xf>
    <xf numFmtId="0" fontId="32" fillId="0" borderId="33" xfId="98" applyFont="1" applyBorder="1" applyAlignment="1">
      <alignment vertical="center"/>
    </xf>
    <xf numFmtId="9" fontId="32" fillId="0" borderId="23" xfId="98" applyNumberFormat="1" applyFont="1" applyBorder="1" applyAlignment="1">
      <alignment vertical="center"/>
    </xf>
    <xf numFmtId="0" fontId="32" fillId="0" borderId="52" xfId="98" applyFont="1" applyBorder="1" applyAlignment="1">
      <alignment vertical="center"/>
    </xf>
    <xf numFmtId="9" fontId="32" fillId="0" borderId="47" xfId="98" applyNumberFormat="1" applyFont="1" applyBorder="1" applyAlignment="1">
      <alignment vertical="center"/>
    </xf>
    <xf numFmtId="0" fontId="32" fillId="0" borderId="51" xfId="98" applyFont="1" applyBorder="1" applyAlignment="1">
      <alignment vertical="center"/>
    </xf>
    <xf numFmtId="9" fontId="32" fillId="0" borderId="42" xfId="98" applyNumberFormat="1" applyFont="1" applyBorder="1" applyAlignment="1">
      <alignment vertical="center"/>
    </xf>
    <xf numFmtId="0" fontId="75" fillId="0" borderId="77" xfId="0" applyFont="1" applyBorder="1">
      <alignment vertical="center"/>
    </xf>
    <xf numFmtId="0" fontId="75" fillId="0" borderId="38" xfId="0" applyFont="1" applyBorder="1">
      <alignment vertical="center"/>
    </xf>
    <xf numFmtId="0" fontId="32" fillId="0" borderId="23" xfId="28" applyNumberFormat="1" applyFont="1" applyFill="1" applyBorder="1" applyAlignment="1">
      <alignment horizontal="center" vertical="center" wrapText="1"/>
    </xf>
    <xf numFmtId="0" fontId="32" fillId="0" borderId="28" xfId="0" applyFont="1" applyBorder="1">
      <alignment vertical="center"/>
    </xf>
    <xf numFmtId="0" fontId="32" fillId="0" borderId="41" xfId="0" applyFont="1" applyBorder="1">
      <alignment vertical="center"/>
    </xf>
    <xf numFmtId="0" fontId="32" fillId="0" borderId="11" xfId="98" applyFont="1" applyBorder="1" applyAlignment="1">
      <alignment vertical="center"/>
    </xf>
    <xf numFmtId="0" fontId="32" fillId="0" borderId="32" xfId="98" applyFont="1" applyBorder="1" applyAlignment="1">
      <alignment vertical="center"/>
    </xf>
    <xf numFmtId="9" fontId="32" fillId="0" borderId="50" xfId="98" applyNumberFormat="1" applyFont="1" applyBorder="1" applyAlignment="1">
      <alignment vertical="center"/>
    </xf>
    <xf numFmtId="0" fontId="32" fillId="0" borderId="86" xfId="98" applyFont="1" applyBorder="1" applyAlignment="1">
      <alignment vertical="center"/>
    </xf>
    <xf numFmtId="0" fontId="32" fillId="0" borderId="49" xfId="98" applyFont="1" applyBorder="1" applyAlignment="1">
      <alignment vertical="center"/>
    </xf>
    <xf numFmtId="179" fontId="32" fillId="0" borderId="49" xfId="98" applyNumberFormat="1" applyFont="1" applyBorder="1" applyAlignment="1">
      <alignment vertical="center"/>
    </xf>
    <xf numFmtId="179" fontId="32" fillId="0" borderId="50" xfId="98" applyNumberFormat="1" applyFont="1" applyBorder="1" applyAlignment="1">
      <alignment vertical="center"/>
    </xf>
    <xf numFmtId="0" fontId="32" fillId="0" borderId="58" xfId="43" applyFont="1" applyBorder="1" applyAlignment="1">
      <alignment horizontal="left" vertical="center" wrapText="1"/>
    </xf>
    <xf numFmtId="0" fontId="32" fillId="0" borderId="76" xfId="43" applyFont="1" applyBorder="1" applyAlignment="1">
      <alignment horizontal="left" vertical="center" wrapText="1"/>
    </xf>
    <xf numFmtId="176" fontId="119" fillId="0" borderId="49" xfId="0" applyNumberFormat="1" applyFont="1" applyBorder="1" applyAlignment="1" applyProtection="1">
      <alignment horizontal="center" vertical="center" shrinkToFit="1"/>
      <protection locked="0"/>
    </xf>
    <xf numFmtId="0" fontId="75" fillId="0" borderId="33" xfId="28" applyNumberFormat="1" applyFont="1" applyBorder="1" applyAlignment="1">
      <alignment horizontal="center" vertical="center" wrapText="1"/>
    </xf>
    <xf numFmtId="0" fontId="75" fillId="0" borderId="24" xfId="28" applyNumberFormat="1" applyFont="1" applyBorder="1" applyAlignment="1">
      <alignment horizontal="center" vertical="center" wrapText="1"/>
    </xf>
    <xf numFmtId="0" fontId="75" fillId="0" borderId="23" xfId="28" applyNumberFormat="1" applyFont="1" applyBorder="1" applyAlignment="1">
      <alignment horizontal="center" vertical="center" wrapText="1"/>
    </xf>
    <xf numFmtId="0" fontId="75" fillId="0" borderId="17" xfId="0" applyFont="1" applyBorder="1">
      <alignment vertical="center"/>
    </xf>
    <xf numFmtId="0" fontId="75" fillId="0" borderId="29" xfId="0" applyFont="1" applyBorder="1">
      <alignment vertical="center"/>
    </xf>
    <xf numFmtId="177" fontId="32" fillId="0" borderId="55" xfId="28" applyNumberFormat="1" applyFont="1" applyBorder="1" applyAlignment="1">
      <alignment vertical="center" wrapText="1"/>
    </xf>
    <xf numFmtId="177" fontId="32" fillId="0" borderId="28" xfId="28" applyNumberFormat="1" applyFont="1" applyBorder="1" applyAlignment="1">
      <alignment vertical="center" wrapText="1"/>
    </xf>
    <xf numFmtId="0" fontId="75" fillId="0" borderId="63" xfId="0" applyFont="1" applyBorder="1">
      <alignment vertical="center"/>
    </xf>
    <xf numFmtId="0" fontId="75" fillId="0" borderId="59" xfId="0" applyFont="1" applyBorder="1">
      <alignment vertical="center"/>
    </xf>
    <xf numFmtId="0" fontId="75" fillId="0" borderId="80" xfId="0" applyFont="1" applyBorder="1">
      <alignment vertical="center"/>
    </xf>
    <xf numFmtId="0" fontId="75" fillId="0" borderId="60" xfId="0" applyFont="1" applyBorder="1">
      <alignment vertical="center"/>
    </xf>
    <xf numFmtId="0" fontId="127" fillId="0" borderId="0" xfId="0" applyFont="1">
      <alignment vertical="center"/>
    </xf>
    <xf numFmtId="0" fontId="127" fillId="0" borderId="0" xfId="0" applyFont="1" applyAlignment="1">
      <alignment horizontal="center" vertical="center"/>
    </xf>
    <xf numFmtId="0" fontId="92" fillId="0" borderId="0" xfId="0" applyFont="1" applyProtection="1">
      <alignment vertical="center"/>
    </xf>
    <xf numFmtId="0" fontId="92" fillId="29" borderId="0" xfId="0" applyFont="1" applyFill="1" applyAlignment="1" applyProtection="1">
      <alignment horizontal="center" vertical="center"/>
    </xf>
    <xf numFmtId="0" fontId="92" fillId="24" borderId="0" xfId="0" applyFont="1" applyFill="1" applyProtection="1">
      <alignment vertical="center"/>
    </xf>
    <xf numFmtId="0" fontId="92" fillId="0" borderId="145" xfId="0" applyFont="1" applyBorder="1" applyProtection="1">
      <alignment vertical="center"/>
    </xf>
    <xf numFmtId="0" fontId="92" fillId="0" borderId="146" xfId="0" applyFont="1" applyBorder="1" applyProtection="1">
      <alignment vertical="center"/>
    </xf>
    <xf numFmtId="0" fontId="66" fillId="0" borderId="94" xfId="0" applyFont="1" applyBorder="1" applyProtection="1">
      <alignment vertical="center"/>
    </xf>
    <xf numFmtId="0" fontId="114" fillId="0" borderId="97" xfId="0" applyFont="1" applyBorder="1" applyAlignment="1" applyProtection="1">
      <alignment horizontal="center" vertical="center" wrapText="1"/>
    </xf>
    <xf numFmtId="0" fontId="66" fillId="0" borderId="97" xfId="0" applyFont="1" applyBorder="1" applyAlignment="1" applyProtection="1">
      <alignment horizontal="center" vertical="center" wrapText="1"/>
    </xf>
    <xf numFmtId="0" fontId="66" fillId="0" borderId="145" xfId="0" applyFont="1" applyBorder="1" applyAlignment="1" applyProtection="1">
      <alignment vertical="center" wrapText="1"/>
    </xf>
    <xf numFmtId="0" fontId="66" fillId="0" borderId="145" xfId="0" applyFont="1" applyBorder="1" applyProtection="1">
      <alignment vertical="center"/>
    </xf>
    <xf numFmtId="0" fontId="92" fillId="0" borderId="0" xfId="0" applyFont="1" applyBorder="1" applyProtection="1">
      <alignment vertical="center"/>
    </xf>
    <xf numFmtId="0" fontId="92" fillId="0" borderId="0" xfId="0" applyFont="1" applyBorder="1" applyAlignment="1" applyProtection="1">
      <alignment vertical="center" wrapText="1"/>
    </xf>
    <xf numFmtId="0" fontId="95" fillId="0" borderId="0" xfId="0" applyFont="1" applyProtection="1">
      <alignment vertical="center"/>
    </xf>
    <xf numFmtId="0" fontId="95" fillId="29" borderId="0" xfId="0" applyFont="1" applyFill="1" applyAlignment="1" applyProtection="1">
      <alignment horizontal="center" vertical="center"/>
    </xf>
    <xf numFmtId="0" fontId="95" fillId="24" borderId="0" xfId="0" applyFont="1" applyFill="1" applyProtection="1">
      <alignment vertical="center"/>
    </xf>
    <xf numFmtId="0" fontId="95" fillId="0" borderId="0" xfId="0" applyFont="1">
      <alignment vertical="center"/>
    </xf>
    <xf numFmtId="0" fontId="92" fillId="0" borderId="94" xfId="0" applyFont="1" applyBorder="1" applyAlignment="1" applyProtection="1">
      <alignment vertical="center" wrapText="1"/>
    </xf>
    <xf numFmtId="0" fontId="92" fillId="0" borderId="94" xfId="0" applyFont="1" applyBorder="1" applyAlignment="1" applyProtection="1">
      <alignment horizontal="center" vertical="center" wrapText="1"/>
    </xf>
    <xf numFmtId="0" fontId="42" fillId="27" borderId="10" xfId="0" applyFont="1" applyFill="1" applyBorder="1" applyAlignment="1" applyProtection="1">
      <alignment vertical="center" wrapText="1"/>
      <protection locked="0"/>
    </xf>
    <xf numFmtId="0" fontId="42" fillId="27" borderId="43" xfId="0" applyFont="1" applyFill="1" applyBorder="1" applyAlignment="1" applyProtection="1">
      <alignment vertical="center" wrapText="1"/>
      <protection locked="0"/>
    </xf>
    <xf numFmtId="0" fontId="42" fillId="0" borderId="12" xfId="0" applyFont="1" applyBorder="1" applyAlignment="1" applyProtection="1">
      <alignment horizontal="center" vertical="center"/>
      <protection locked="0"/>
    </xf>
    <xf numFmtId="0" fontId="39" fillId="0" borderId="0" xfId="99" applyFont="1">
      <alignment vertical="center"/>
    </xf>
    <xf numFmtId="0" fontId="130" fillId="0" borderId="0" xfId="99" applyFont="1">
      <alignment vertical="center"/>
    </xf>
    <xf numFmtId="0" fontId="130" fillId="0" borderId="0" xfId="99" applyFont="1" applyAlignment="1">
      <alignment horizontal="center" vertical="center"/>
    </xf>
    <xf numFmtId="0" fontId="60" fillId="0" borderId="0" xfId="99" applyAlignment="1">
      <alignment horizontal="center" vertical="center" shrinkToFit="1"/>
    </xf>
    <xf numFmtId="0" fontId="60" fillId="0" borderId="0" xfId="99" applyAlignment="1">
      <alignment vertical="center" shrinkToFit="1"/>
    </xf>
    <xf numFmtId="176" fontId="131" fillId="30" borderId="12" xfId="99" applyNumberFormat="1" applyFont="1" applyFill="1" applyBorder="1" applyAlignment="1">
      <alignment vertical="center" shrinkToFit="1"/>
    </xf>
    <xf numFmtId="176" fontId="131" fillId="30" borderId="29" xfId="99" applyNumberFormat="1" applyFont="1" applyFill="1" applyBorder="1" applyAlignment="1">
      <alignment vertical="center" shrinkToFit="1"/>
    </xf>
    <xf numFmtId="176" fontId="131" fillId="30" borderId="29" xfId="0" applyNumberFormat="1" applyFont="1" applyFill="1" applyBorder="1" applyAlignment="1" applyProtection="1">
      <alignment vertical="center" shrinkToFit="1"/>
      <protection locked="0"/>
    </xf>
    <xf numFmtId="176" fontId="131" fillId="30" borderId="29" xfId="0" applyNumberFormat="1" applyFont="1" applyFill="1" applyBorder="1" applyAlignment="1" applyProtection="1">
      <alignment horizontal="center" vertical="center" shrinkToFit="1"/>
      <protection locked="0"/>
    </xf>
    <xf numFmtId="176" fontId="131" fillId="30" borderId="11" xfId="0" applyNumberFormat="1" applyFont="1" applyFill="1" applyBorder="1" applyAlignment="1" applyProtection="1">
      <alignment horizontal="center" vertical="center" shrinkToFit="1"/>
      <protection locked="0"/>
    </xf>
    <xf numFmtId="176" fontId="60" fillId="0" borderId="0" xfId="0" applyNumberFormat="1" applyFont="1" applyAlignment="1">
      <alignment shrinkToFit="1"/>
    </xf>
    <xf numFmtId="0" fontId="131" fillId="32" borderId="10" xfId="99" applyFont="1" applyFill="1" applyBorder="1" applyAlignment="1">
      <alignment horizontal="centerContinuous" vertical="center"/>
    </xf>
    <xf numFmtId="0" fontId="60" fillId="0" borderId="0" xfId="0" applyFont="1" applyAlignment="1"/>
    <xf numFmtId="0" fontId="0" fillId="0" borderId="0" xfId="0" applyAlignment="1"/>
    <xf numFmtId="0" fontId="131" fillId="0" borderId="0" xfId="99" applyFont="1" applyAlignment="1">
      <alignment horizontal="center" vertical="top"/>
    </xf>
    <xf numFmtId="0" fontId="130" fillId="27" borderId="14" xfId="99" applyFont="1" applyFill="1" applyBorder="1" applyAlignment="1">
      <alignment vertical="top"/>
    </xf>
    <xf numFmtId="0" fontId="130" fillId="27" borderId="93" xfId="99" applyFont="1" applyFill="1" applyBorder="1" applyAlignment="1">
      <alignment horizontal="center" vertical="top"/>
    </xf>
    <xf numFmtId="0" fontId="60" fillId="27" borderId="93" xfId="99" applyFill="1" applyBorder="1" applyAlignment="1">
      <alignment vertical="top" shrinkToFit="1"/>
    </xf>
    <xf numFmtId="0" fontId="60" fillId="27" borderId="93" xfId="99" applyFill="1" applyBorder="1" applyAlignment="1">
      <alignment horizontal="center" vertical="top" shrinkToFit="1"/>
    </xf>
    <xf numFmtId="176" fontId="131" fillId="34" borderId="12" xfId="0" applyNumberFormat="1" applyFont="1" applyFill="1" applyBorder="1" applyAlignment="1" applyProtection="1">
      <alignment horizontal="centerContinuous" vertical="top" wrapText="1"/>
      <protection locked="0"/>
    </xf>
    <xf numFmtId="176" fontId="131" fillId="34" borderId="29" xfId="0" applyNumberFormat="1" applyFont="1" applyFill="1" applyBorder="1" applyAlignment="1" applyProtection="1">
      <alignment horizontal="centerContinuous" vertical="top" shrinkToFit="1"/>
      <protection locked="0"/>
    </xf>
    <xf numFmtId="176" fontId="60" fillId="0" borderId="0" xfId="0" applyNumberFormat="1" applyFont="1" applyAlignment="1">
      <alignment vertical="top" shrinkToFit="1"/>
    </xf>
    <xf numFmtId="176" fontId="60" fillId="32" borderId="13" xfId="0" applyNumberFormat="1" applyFont="1" applyFill="1" applyBorder="1" applyAlignment="1">
      <alignment vertical="top" shrinkToFit="1"/>
    </xf>
    <xf numFmtId="0" fontId="60" fillId="0" borderId="0" xfId="0" applyFont="1" applyAlignment="1">
      <alignment vertical="top"/>
    </xf>
    <xf numFmtId="0" fontId="0" fillId="0" borderId="0" xfId="0" applyAlignment="1">
      <alignment vertical="top"/>
    </xf>
    <xf numFmtId="0" fontId="39" fillId="0" borderId="0" xfId="99" applyFont="1" applyAlignment="1">
      <alignment horizontal="center" vertical="center"/>
    </xf>
    <xf numFmtId="0" fontId="131" fillId="27" borderId="10" xfId="99" applyFont="1" applyFill="1" applyBorder="1" applyAlignment="1">
      <alignment horizontal="center" vertical="center" wrapText="1"/>
    </xf>
    <xf numFmtId="0" fontId="131" fillId="27" borderId="10" xfId="99" applyFont="1" applyFill="1" applyBorder="1" applyAlignment="1">
      <alignment horizontal="center" vertical="center" wrapText="1" shrinkToFit="1"/>
    </xf>
    <xf numFmtId="176" fontId="132" fillId="30" borderId="10" xfId="99" applyNumberFormat="1" applyFont="1" applyFill="1" applyBorder="1" applyAlignment="1">
      <alignment horizontal="center" vertical="center" wrapText="1" shrinkToFit="1"/>
    </xf>
    <xf numFmtId="176" fontId="132" fillId="30" borderId="13" xfId="99" applyNumberFormat="1" applyFont="1" applyFill="1" applyBorder="1" applyAlignment="1">
      <alignment horizontal="center" vertical="center" wrapText="1" shrinkToFit="1"/>
    </xf>
    <xf numFmtId="176" fontId="132" fillId="33" borderId="10" xfId="0" applyNumberFormat="1" applyFont="1" applyFill="1" applyBorder="1" applyAlignment="1" applyProtection="1">
      <alignment vertical="center" wrapText="1"/>
      <protection locked="0"/>
    </xf>
    <xf numFmtId="176" fontId="132" fillId="33" borderId="13" xfId="99" applyNumberFormat="1" applyFont="1" applyFill="1" applyBorder="1" applyAlignment="1">
      <alignment horizontal="center" vertical="center" wrapText="1" shrinkToFit="1"/>
    </xf>
    <xf numFmtId="176" fontId="132" fillId="34" borderId="13" xfId="99" applyNumberFormat="1" applyFont="1" applyFill="1" applyBorder="1" applyAlignment="1">
      <alignment horizontal="center" vertical="center" wrapText="1" shrinkToFit="1"/>
    </xf>
    <xf numFmtId="176" fontId="132" fillId="29" borderId="13" xfId="0" applyNumberFormat="1" applyFont="1" applyFill="1" applyBorder="1" applyAlignment="1" applyProtection="1">
      <alignment horizontal="center" vertical="center" wrapText="1" shrinkToFit="1"/>
      <protection locked="0"/>
    </xf>
    <xf numFmtId="176" fontId="132" fillId="29" borderId="13" xfId="99" applyNumberFormat="1" applyFont="1" applyFill="1" applyBorder="1" applyAlignment="1">
      <alignment horizontal="center" vertical="center" wrapText="1" shrinkToFit="1"/>
    </xf>
    <xf numFmtId="0" fontId="132" fillId="34" borderId="13" xfId="0" applyFont="1" applyFill="1" applyBorder="1" applyAlignment="1" applyProtection="1">
      <alignment horizontal="center" vertical="center" wrapText="1" shrinkToFit="1"/>
      <protection locked="0"/>
    </xf>
    <xf numFmtId="176" fontId="131" fillId="35" borderId="74" xfId="0" applyNumberFormat="1" applyFont="1" applyFill="1" applyBorder="1" applyAlignment="1" applyProtection="1">
      <alignment horizontal="center" vertical="center" wrapText="1" shrinkToFit="1"/>
      <protection locked="0"/>
    </xf>
    <xf numFmtId="176" fontId="131" fillId="29" borderId="85" xfId="0" applyNumberFormat="1" applyFont="1" applyFill="1" applyBorder="1" applyAlignment="1" applyProtection="1">
      <alignment horizontal="center" vertical="center" wrapText="1" shrinkToFit="1"/>
      <protection locked="0"/>
    </xf>
    <xf numFmtId="176" fontId="131" fillId="35" borderId="87" xfId="0" applyNumberFormat="1" applyFont="1" applyFill="1" applyBorder="1" applyAlignment="1" applyProtection="1">
      <alignment horizontal="center" vertical="center" wrapText="1" shrinkToFit="1"/>
      <protection locked="0"/>
    </xf>
    <xf numFmtId="176" fontId="131" fillId="35" borderId="14" xfId="0" applyNumberFormat="1" applyFont="1" applyFill="1" applyBorder="1" applyAlignment="1" applyProtection="1">
      <alignment horizontal="centerContinuous" vertical="center" wrapText="1" shrinkToFit="1"/>
      <protection locked="0"/>
    </xf>
    <xf numFmtId="176" fontId="131" fillId="35" borderId="93" xfId="0" applyNumberFormat="1" applyFont="1" applyFill="1" applyBorder="1" applyAlignment="1" applyProtection="1">
      <alignment horizontal="centerContinuous" vertical="center" wrapText="1" shrinkToFit="1"/>
      <protection locked="0"/>
    </xf>
    <xf numFmtId="176" fontId="131" fillId="35" borderId="87" xfId="0" applyNumberFormat="1" applyFont="1" applyFill="1" applyBorder="1" applyAlignment="1" applyProtection="1">
      <alignment horizontal="centerContinuous" vertical="center" wrapText="1" shrinkToFit="1"/>
      <protection locked="0"/>
    </xf>
    <xf numFmtId="176" fontId="131" fillId="35" borderId="14" xfId="0" applyNumberFormat="1" applyFont="1" applyFill="1" applyBorder="1" applyAlignment="1" applyProtection="1">
      <alignment horizontal="centerContinuous" vertical="center" shrinkToFit="1"/>
      <protection locked="0"/>
    </xf>
    <xf numFmtId="176" fontId="131" fillId="35" borderId="93" xfId="0" applyNumberFormat="1" applyFont="1" applyFill="1" applyBorder="1" applyAlignment="1" applyProtection="1">
      <alignment horizontal="centerContinuous" vertical="center" shrinkToFit="1"/>
      <protection locked="0"/>
    </xf>
    <xf numFmtId="176" fontId="131" fillId="35" borderId="87" xfId="0" applyNumberFormat="1" applyFont="1" applyFill="1" applyBorder="1" applyAlignment="1" applyProtection="1">
      <alignment horizontal="centerContinuous" vertical="center" shrinkToFit="1"/>
      <protection locked="0"/>
    </xf>
    <xf numFmtId="176" fontId="131" fillId="35" borderId="29" xfId="0" applyNumberFormat="1" applyFont="1" applyFill="1" applyBorder="1" applyAlignment="1" applyProtection="1">
      <alignment horizontal="centerContinuous" vertical="center" wrapText="1" shrinkToFit="1"/>
      <protection locked="0"/>
    </xf>
    <xf numFmtId="176" fontId="131" fillId="35" borderId="11" xfId="0" applyNumberFormat="1" applyFont="1" applyFill="1" applyBorder="1" applyAlignment="1" applyProtection="1">
      <alignment horizontal="centerContinuous" vertical="center" wrapText="1" shrinkToFit="1"/>
      <protection locked="0"/>
    </xf>
    <xf numFmtId="176" fontId="132" fillId="28" borderId="10" xfId="99" applyNumberFormat="1" applyFont="1" applyFill="1" applyBorder="1" applyAlignment="1">
      <alignment horizontal="center" vertical="top" wrapText="1" shrinkToFit="1"/>
    </xf>
    <xf numFmtId="176" fontId="132" fillId="28" borderId="10" xfId="0" applyNumberFormat="1" applyFont="1" applyFill="1" applyBorder="1" applyAlignment="1" applyProtection="1">
      <alignment horizontal="center" vertical="top" wrapText="1" shrinkToFit="1"/>
      <protection locked="0"/>
    </xf>
    <xf numFmtId="176" fontId="60" fillId="32" borderId="45" xfId="0" applyNumberFormat="1" applyFont="1" applyFill="1" applyBorder="1" applyAlignment="1">
      <alignment horizontal="center" vertical="center" wrapText="1" shrinkToFit="1"/>
    </xf>
    <xf numFmtId="0" fontId="133" fillId="32" borderId="13" xfId="99" applyFont="1" applyFill="1" applyBorder="1" applyAlignment="1">
      <alignment horizontal="center" vertical="center" wrapText="1"/>
    </xf>
    <xf numFmtId="0" fontId="133" fillId="32" borderId="87" xfId="99" applyFont="1" applyFill="1" applyBorder="1" applyAlignment="1">
      <alignment horizontal="center" vertical="center" wrapText="1"/>
    </xf>
    <xf numFmtId="0" fontId="60" fillId="0" borderId="0" xfId="0" applyFont="1" applyAlignment="1">
      <alignment wrapText="1"/>
    </xf>
    <xf numFmtId="176" fontId="133" fillId="30" borderId="10" xfId="99" applyNumberFormat="1" applyFont="1" applyFill="1" applyBorder="1" applyAlignment="1">
      <alignment horizontal="center" vertical="center" wrapText="1" shrinkToFit="1"/>
    </xf>
    <xf numFmtId="176" fontId="133" fillId="30" borderId="39" xfId="99" applyNumberFormat="1" applyFont="1" applyFill="1" applyBorder="1" applyAlignment="1">
      <alignment horizontal="center" vertical="center" wrapText="1" shrinkToFit="1"/>
    </xf>
    <xf numFmtId="176" fontId="131" fillId="33" borderId="10" xfId="0" applyNumberFormat="1" applyFont="1" applyFill="1" applyBorder="1" applyAlignment="1" applyProtection="1">
      <alignment horizontal="center" vertical="center" wrapText="1"/>
      <protection locked="0"/>
    </xf>
    <xf numFmtId="176" fontId="131" fillId="33" borderId="10" xfId="0" applyNumberFormat="1" applyFont="1" applyFill="1" applyBorder="1" applyAlignment="1" applyProtection="1">
      <alignment horizontal="center" vertical="top" wrapText="1"/>
      <protection locked="0"/>
    </xf>
    <xf numFmtId="176" fontId="133" fillId="33" borderId="39" xfId="99" applyNumberFormat="1" applyFont="1" applyFill="1" applyBorder="1" applyAlignment="1">
      <alignment horizontal="center" vertical="center" wrapText="1" shrinkToFit="1"/>
    </xf>
    <xf numFmtId="176" fontId="131" fillId="33" borderId="39" xfId="0" applyNumberFormat="1" applyFont="1" applyFill="1" applyBorder="1" applyAlignment="1" applyProtection="1">
      <alignment horizontal="center" vertical="center" wrapText="1"/>
      <protection locked="0"/>
    </xf>
    <xf numFmtId="176" fontId="133" fillId="34" borderId="39" xfId="99" applyNumberFormat="1" applyFont="1" applyFill="1" applyBorder="1" applyAlignment="1">
      <alignment horizontal="center" vertical="center" wrapText="1" shrinkToFit="1"/>
    </xf>
    <xf numFmtId="176" fontId="131" fillId="29" borderId="39" xfId="0" applyNumberFormat="1" applyFont="1" applyFill="1" applyBorder="1" applyAlignment="1" applyProtection="1">
      <alignment horizontal="center" vertical="center" wrapText="1" shrinkToFit="1"/>
      <protection locked="0"/>
    </xf>
    <xf numFmtId="176" fontId="133" fillId="29" borderId="39" xfId="99" applyNumberFormat="1" applyFont="1" applyFill="1" applyBorder="1" applyAlignment="1">
      <alignment horizontal="center" vertical="center" wrapText="1" shrinkToFit="1"/>
    </xf>
    <xf numFmtId="0" fontId="133" fillId="34" borderId="39" xfId="0" applyFont="1" applyFill="1" applyBorder="1" applyAlignment="1" applyProtection="1">
      <alignment horizontal="center" vertical="center" wrapText="1" shrinkToFit="1"/>
      <protection locked="0"/>
    </xf>
    <xf numFmtId="0" fontId="131" fillId="34" borderId="39" xfId="0" applyFont="1" applyFill="1" applyBorder="1" applyAlignment="1" applyProtection="1">
      <alignment horizontal="center" vertical="center" wrapText="1" shrinkToFit="1"/>
      <protection locked="0"/>
    </xf>
    <xf numFmtId="176" fontId="131" fillId="34" borderId="16" xfId="0" applyNumberFormat="1" applyFont="1" applyFill="1" applyBorder="1" applyAlignment="1" applyProtection="1">
      <alignment horizontal="center" vertical="center" wrapText="1" shrinkToFit="1"/>
      <protection locked="0"/>
    </xf>
    <xf numFmtId="176" fontId="131" fillId="35" borderId="78" xfId="0" applyNumberFormat="1" applyFont="1" applyFill="1" applyBorder="1" applyAlignment="1" applyProtection="1">
      <alignment horizontal="center" vertical="center" wrapText="1" shrinkToFit="1"/>
      <protection locked="0"/>
    </xf>
    <xf numFmtId="176" fontId="131" fillId="29" borderId="71" xfId="0" applyNumberFormat="1" applyFont="1" applyFill="1" applyBorder="1" applyAlignment="1" applyProtection="1">
      <alignment horizontal="center" vertical="center" wrapText="1" shrinkToFit="1"/>
      <protection locked="0"/>
    </xf>
    <xf numFmtId="176" fontId="131" fillId="35" borderId="18" xfId="0" applyNumberFormat="1" applyFont="1" applyFill="1" applyBorder="1" applyAlignment="1" applyProtection="1">
      <alignment horizontal="center" vertical="center" wrapText="1" shrinkToFit="1"/>
      <protection locked="0"/>
    </xf>
    <xf numFmtId="176" fontId="131" fillId="35" borderId="10" xfId="0" applyNumberFormat="1" applyFont="1" applyFill="1" applyBorder="1" applyAlignment="1" applyProtection="1">
      <alignment horizontal="center" vertical="center" wrapText="1" shrinkToFit="1"/>
      <protection locked="0"/>
    </xf>
    <xf numFmtId="176" fontId="131" fillId="28" borderId="10" xfId="0" applyNumberFormat="1" applyFont="1" applyFill="1" applyBorder="1" applyAlignment="1" applyProtection="1">
      <alignment horizontal="center" vertical="center" wrapText="1" shrinkToFit="1"/>
      <protection locked="0"/>
    </xf>
    <xf numFmtId="176" fontId="60" fillId="32" borderId="39" xfId="0" applyNumberFormat="1" applyFont="1" applyFill="1" applyBorder="1" applyAlignment="1">
      <alignment shrinkToFit="1"/>
    </xf>
    <xf numFmtId="0" fontId="60" fillId="32" borderId="39" xfId="99" applyFill="1" applyBorder="1" applyAlignment="1">
      <alignment horizontal="center" vertical="center" wrapText="1"/>
    </xf>
    <xf numFmtId="0" fontId="60" fillId="32" borderId="18" xfId="99" applyFill="1" applyBorder="1" applyAlignment="1">
      <alignment horizontal="center" vertical="center" wrapText="1"/>
    </xf>
    <xf numFmtId="0" fontId="99" fillId="0" borderId="10" xfId="0" applyFont="1" applyBorder="1">
      <alignment vertical="center"/>
    </xf>
    <xf numFmtId="0" fontId="99" fillId="0" borderId="10" xfId="0" applyFont="1" applyBorder="1" applyAlignment="1">
      <alignment horizontal="center" vertical="center"/>
    </xf>
    <xf numFmtId="186" fontId="99" fillId="0" borderId="10" xfId="0" applyNumberFormat="1" applyFont="1" applyBorder="1" applyAlignment="1">
      <alignment horizontal="center" vertical="center" shrinkToFit="1"/>
    </xf>
    <xf numFmtId="0" fontId="99" fillId="0" borderId="39" xfId="0" applyFont="1" applyBorder="1" applyAlignment="1">
      <alignment horizontal="center" vertical="center"/>
    </xf>
    <xf numFmtId="0" fontId="0" fillId="0" borderId="0" xfId="0" applyAlignment="1">
      <alignment horizontal="center" vertical="center"/>
    </xf>
    <xf numFmtId="176" fontId="0" fillId="0" borderId="0" xfId="0" applyNumberFormat="1">
      <alignment vertical="center"/>
    </xf>
    <xf numFmtId="177" fontId="0" fillId="0" borderId="0" xfId="0" applyNumberFormat="1">
      <alignment vertical="center"/>
    </xf>
    <xf numFmtId="38" fontId="0" fillId="0" borderId="0" xfId="34" applyFont="1">
      <alignment vertical="center"/>
    </xf>
    <xf numFmtId="0" fontId="45" fillId="24" borderId="13" xfId="0" applyFont="1" applyFill="1" applyBorder="1" applyAlignment="1">
      <alignment horizontal="center" vertical="center" wrapText="1"/>
    </xf>
    <xf numFmtId="38" fontId="45" fillId="24" borderId="10" xfId="34" applyFont="1" applyFill="1" applyBorder="1" applyAlignment="1">
      <alignment horizontal="center" vertical="center" wrapText="1"/>
    </xf>
    <xf numFmtId="38" fontId="0" fillId="0" borderId="11" xfId="34" applyFont="1" applyBorder="1" applyAlignment="1">
      <alignment horizontal="center" vertical="center" wrapText="1"/>
    </xf>
    <xf numFmtId="38" fontId="45" fillId="24" borderId="12" xfId="34" applyFont="1" applyFill="1" applyBorder="1" applyAlignment="1">
      <alignment horizontal="center" vertical="center" wrapText="1"/>
    </xf>
    <xf numFmtId="0" fontId="45" fillId="24" borderId="39" xfId="0" applyFont="1" applyFill="1" applyBorder="1" applyAlignment="1">
      <alignment horizontal="center" vertical="center" wrapText="1"/>
    </xf>
    <xf numFmtId="0" fontId="45" fillId="24" borderId="10" xfId="0" applyFont="1" applyFill="1" applyBorder="1" applyAlignment="1">
      <alignment horizontal="center" vertical="center" wrapText="1" shrinkToFit="1"/>
    </xf>
    <xf numFmtId="38" fontId="0" fillId="0" borderId="39" xfId="34" applyFont="1" applyBorder="1" applyAlignment="1">
      <alignment horizontal="center" vertical="center" wrapText="1"/>
    </xf>
    <xf numFmtId="38" fontId="45" fillId="24" borderId="39" xfId="34" applyFont="1" applyFill="1" applyBorder="1" applyAlignment="1">
      <alignment horizontal="center" vertical="center" wrapText="1"/>
    </xf>
    <xf numFmtId="38" fontId="46" fillId="0" borderId="29" xfId="34" applyFont="1" applyBorder="1" applyAlignment="1">
      <alignment horizontal="center" vertical="center" wrapText="1"/>
    </xf>
    <xf numFmtId="38" fontId="46" fillId="0" borderId="10" xfId="34" applyFont="1" applyBorder="1" applyAlignment="1">
      <alignment horizontal="center" vertical="center" wrapText="1"/>
    </xf>
    <xf numFmtId="38" fontId="46" fillId="0" borderId="11" xfId="34" applyFont="1" applyBorder="1" applyAlignment="1">
      <alignment horizontal="center" vertical="center" wrapText="1"/>
    </xf>
    <xf numFmtId="0" fontId="0" fillId="27" borderId="0" xfId="0" applyFill="1">
      <alignment vertical="center"/>
    </xf>
    <xf numFmtId="0" fontId="134" fillId="36" borderId="0" xfId="0" applyFont="1" applyFill="1">
      <alignment vertical="center"/>
    </xf>
    <xf numFmtId="0" fontId="0" fillId="0" borderId="0" xfId="0" applyAlignment="1">
      <alignment horizontal="right" vertical="center"/>
    </xf>
    <xf numFmtId="187" fontId="0" fillId="0" borderId="0" xfId="34" applyNumberFormat="1" applyFont="1">
      <alignment vertical="center"/>
    </xf>
    <xf numFmtId="38" fontId="0" fillId="0" borderId="0" xfId="34" applyFont="1" applyAlignment="1">
      <alignment horizontal="center" vertical="center"/>
    </xf>
    <xf numFmtId="187" fontId="0" fillId="0" borderId="0" xfId="0" applyNumberFormat="1">
      <alignment vertical="center"/>
    </xf>
    <xf numFmtId="40" fontId="0" fillId="0" borderId="0" xfId="34" applyNumberFormat="1" applyFont="1">
      <alignment vertical="center"/>
    </xf>
    <xf numFmtId="0" fontId="45" fillId="24" borderId="10" xfId="0" applyFont="1" applyFill="1" applyBorder="1" applyAlignment="1">
      <alignment horizontal="center" vertical="center" wrapText="1"/>
    </xf>
    <xf numFmtId="0" fontId="0" fillId="0" borderId="11" xfId="0" applyBorder="1" applyAlignment="1">
      <alignment horizontal="center" vertical="center" wrapText="1"/>
    </xf>
    <xf numFmtId="0" fontId="45" fillId="24" borderId="12" xfId="0" applyFont="1" applyFill="1" applyBorder="1" applyAlignment="1">
      <alignment horizontal="center" vertical="center" wrapText="1"/>
    </xf>
    <xf numFmtId="0" fontId="46" fillId="0" borderId="29"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1" xfId="0" applyFont="1" applyBorder="1" applyAlignment="1">
      <alignment horizontal="center" vertical="center" wrapText="1"/>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5"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5"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3"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2" fillId="27" borderId="41"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9"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9"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9" xfId="0" applyFont="1" applyBorder="1" applyAlignment="1">
      <alignment horizontal="left" vertical="center" wrapText="1"/>
    </xf>
    <xf numFmtId="0" fontId="42" fillId="0" borderId="10" xfId="0" applyFont="1" applyBorder="1" applyAlignment="1">
      <alignment horizontal="left" vertical="center"/>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35" fillId="27" borderId="12" xfId="48" applyFill="1" applyBorder="1" applyAlignment="1" applyProtection="1">
      <alignment horizontal="left" vertical="center"/>
      <protection locked="0"/>
    </xf>
    <xf numFmtId="0" fontId="69" fillId="27" borderId="29" xfId="48" applyFont="1" applyFill="1" applyBorder="1" applyAlignment="1" applyProtection="1">
      <alignment horizontal="left" vertical="center"/>
      <protection locked="0"/>
    </xf>
    <xf numFmtId="0" fontId="69" fillId="27" borderId="11" xfId="48" applyFont="1"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9"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5" xfId="0" applyFont="1" applyBorder="1" applyAlignment="1">
      <alignment horizontal="center" vertical="center" textRotation="255"/>
    </xf>
    <xf numFmtId="0" fontId="32" fillId="0" borderId="10" xfId="0" applyFont="1" applyBorder="1" applyAlignment="1">
      <alignment horizontal="center" vertical="center"/>
    </xf>
    <xf numFmtId="0" fontId="32" fillId="0" borderId="12" xfId="0" applyFont="1" applyBorder="1" applyAlignment="1">
      <alignment horizontal="center" vertical="center"/>
    </xf>
    <xf numFmtId="0" fontId="32" fillId="0" borderId="29" xfId="0" applyFont="1" applyBorder="1" applyAlignment="1">
      <alignment horizontal="center" vertical="center"/>
    </xf>
    <xf numFmtId="0" fontId="32" fillId="0" borderId="11" xfId="0" applyFont="1" applyBorder="1" applyAlignment="1">
      <alignment horizontal="center" vertical="center"/>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45" xfId="0" applyFont="1" applyBorder="1" applyAlignment="1">
      <alignment horizontal="center" vertical="center"/>
    </xf>
    <xf numFmtId="0" fontId="42" fillId="0" borderId="10" xfId="0" applyFont="1" applyBorder="1" applyAlignment="1">
      <alignment horizontal="left" vertical="center" wrapText="1"/>
    </xf>
    <xf numFmtId="49" fontId="34" fillId="27" borderId="14" xfId="0" applyNumberFormat="1" applyFont="1" applyFill="1" applyBorder="1" applyAlignment="1" applyProtection="1">
      <alignment horizontal="center" vertical="center"/>
      <protection locked="0"/>
    </xf>
    <xf numFmtId="49" fontId="34" fillId="27" borderId="93" xfId="0" applyNumberFormat="1" applyFont="1" applyFill="1" applyBorder="1" applyAlignment="1" applyProtection="1">
      <alignment horizontal="center" vertical="center"/>
      <protection locked="0"/>
    </xf>
    <xf numFmtId="49" fontId="34" fillId="27" borderId="83" xfId="0" applyNumberFormat="1" applyFont="1" applyFill="1" applyBorder="1" applyAlignment="1" applyProtection="1">
      <alignment horizontal="center" vertical="center"/>
      <protection locked="0"/>
    </xf>
    <xf numFmtId="49" fontId="34" fillId="27" borderId="88"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0" fontId="42" fillId="27" borderId="10" xfId="0" applyFont="1" applyFill="1" applyBorder="1" applyProtection="1">
      <alignment vertical="center"/>
      <protection locked="0"/>
    </xf>
    <xf numFmtId="0" fontId="42" fillId="0" borderId="14" xfId="0" applyFont="1" applyBorder="1" applyAlignment="1">
      <alignment horizontal="center" vertical="center" wrapText="1"/>
    </xf>
    <xf numFmtId="0" fontId="42" fillId="0" borderId="93" xfId="0" applyFont="1" applyBorder="1" applyAlignment="1">
      <alignment horizontal="center" vertical="center" wrapText="1"/>
    </xf>
    <xf numFmtId="0" fontId="42" fillId="0" borderId="87"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49" fontId="42" fillId="27" borderId="31" xfId="0" applyNumberFormat="1" applyFont="1" applyFill="1" applyBorder="1" applyAlignment="1" applyProtection="1">
      <alignment horizontal="center" vertical="center"/>
      <protection locked="0"/>
    </xf>
    <xf numFmtId="49" fontId="42" fillId="27" borderId="43" xfId="0" applyNumberFormat="1" applyFont="1" applyFill="1" applyBorder="1" applyAlignment="1" applyProtection="1">
      <alignment horizontal="center" vertical="center"/>
      <protection locked="0"/>
    </xf>
    <xf numFmtId="0" fontId="42" fillId="27" borderId="43" xfId="0" applyFont="1" applyFill="1" applyBorder="1" applyProtection="1">
      <alignment vertical="center"/>
      <protection locked="0"/>
    </xf>
    <xf numFmtId="0" fontId="42" fillId="27" borderId="43"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7"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127" fillId="0" borderId="145" xfId="0" applyFont="1" applyBorder="1" applyAlignment="1">
      <alignment horizontal="center" vertical="center" wrapText="1"/>
    </xf>
    <xf numFmtId="0" fontId="127" fillId="0" borderId="145" xfId="0" applyFont="1" applyBorder="1" applyAlignment="1">
      <alignment horizontal="center" vertical="center"/>
    </xf>
    <xf numFmtId="0" fontId="97" fillId="0" borderId="94" xfId="0" applyFont="1" applyBorder="1" applyAlignment="1">
      <alignment horizontal="center" vertical="center"/>
    </xf>
    <xf numFmtId="0" fontId="100" fillId="0" borderId="94" xfId="0" applyFont="1" applyBorder="1" applyAlignment="1">
      <alignment horizontal="center" vertical="center" wrapText="1"/>
    </xf>
    <xf numFmtId="0" fontId="50" fillId="24" borderId="12" xfId="0" applyFont="1" applyFill="1" applyBorder="1" applyAlignment="1">
      <alignment horizontal="left" vertical="center" wrapText="1"/>
    </xf>
    <xf numFmtId="0" fontId="50" fillId="24" borderId="12" xfId="0" applyFont="1" applyFill="1" applyBorder="1" applyAlignment="1">
      <alignment horizontal="left" vertical="center"/>
    </xf>
    <xf numFmtId="0" fontId="40" fillId="28" borderId="79" xfId="0" applyFont="1" applyFill="1" applyBorder="1" applyAlignment="1" applyProtection="1">
      <alignment horizontal="left" vertical="center" shrinkToFit="1"/>
      <protection locked="0"/>
    </xf>
    <xf numFmtId="0" fontId="51" fillId="24" borderId="48" xfId="0" applyFont="1" applyFill="1" applyBorder="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40" fillId="24" borderId="12" xfId="0" applyFont="1" applyFill="1" applyBorder="1" applyAlignment="1">
      <alignment horizontal="left" vertical="center" wrapText="1"/>
    </xf>
    <xf numFmtId="0" fontId="40" fillId="0" borderId="12" xfId="0" applyFont="1" applyBorder="1" applyAlignment="1">
      <alignment horizontal="left" vertical="center" wrapText="1"/>
    </xf>
    <xf numFmtId="0" fontId="41" fillId="24" borderId="22" xfId="0" applyFont="1" applyFill="1" applyBorder="1" applyAlignment="1">
      <alignment horizontal="left" vertical="center" shrinkToFit="1"/>
    </xf>
    <xf numFmtId="0" fontId="42" fillId="24" borderId="0" xfId="0" applyFont="1" applyFill="1" applyAlignment="1">
      <alignment vertical="center" wrapText="1"/>
    </xf>
    <xf numFmtId="0" fontId="31" fillId="24" borderId="0" xfId="0" applyFont="1" applyFill="1" applyAlignment="1">
      <alignment horizontal="left" vertical="top" wrapText="1"/>
    </xf>
    <xf numFmtId="0" fontId="40" fillId="26" borderId="12" xfId="0" applyFont="1" applyFill="1" applyBorder="1" applyAlignment="1">
      <alignment horizontal="left" vertical="center"/>
    </xf>
    <xf numFmtId="0" fontId="40" fillId="26" borderId="10" xfId="0" applyFont="1" applyFill="1" applyBorder="1" applyAlignment="1">
      <alignment horizontal="left" vertical="center"/>
    </xf>
    <xf numFmtId="0" fontId="50" fillId="24" borderId="29" xfId="0" applyFont="1" applyFill="1" applyBorder="1" applyAlignment="1">
      <alignment horizontal="left" vertical="center"/>
    </xf>
    <xf numFmtId="181" fontId="46" fillId="0" borderId="14" xfId="34" applyNumberFormat="1" applyFont="1" applyFill="1" applyBorder="1" applyAlignment="1" applyProtection="1">
      <alignment horizontal="right" vertical="center" shrinkToFit="1"/>
    </xf>
    <xf numFmtId="0" fontId="45" fillId="0" borderId="46" xfId="0" applyFont="1" applyBorder="1" applyAlignment="1">
      <alignment horizontal="center" vertical="center" wrapText="1"/>
    </xf>
    <xf numFmtId="0" fontId="45" fillId="0" borderId="46" xfId="0" applyFont="1" applyBorder="1" applyAlignment="1">
      <alignment horizontal="left" vertical="center"/>
    </xf>
    <xf numFmtId="0" fontId="45" fillId="0" borderId="99" xfId="0" applyFont="1" applyBorder="1" applyAlignment="1">
      <alignment horizontal="left" vertical="center"/>
    </xf>
    <xf numFmtId="0" fontId="45" fillId="0" borderId="27" xfId="0" applyFont="1" applyBorder="1" applyAlignment="1">
      <alignment horizontal="center" vertical="center" wrapText="1"/>
    </xf>
    <xf numFmtId="0" fontId="45" fillId="0" borderId="68" xfId="0" applyFont="1" applyBorder="1" applyAlignment="1">
      <alignment horizontal="left" vertical="center"/>
    </xf>
    <xf numFmtId="0" fontId="45" fillId="0" borderId="136"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6" xfId="0" applyFont="1" applyBorder="1" applyAlignment="1">
      <alignment horizontal="center" vertical="center"/>
    </xf>
    <xf numFmtId="0" fontId="45" fillId="0" borderId="68" xfId="0" applyFont="1" applyBorder="1" applyAlignment="1">
      <alignment horizontal="left" vertical="center" wrapText="1"/>
    </xf>
    <xf numFmtId="0" fontId="45" fillId="0" borderId="136" xfId="0" applyFont="1" applyBorder="1" applyAlignment="1">
      <alignment horizontal="left" vertical="center" wrapTex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9" xfId="0" applyFont="1" applyBorder="1" applyAlignment="1">
      <alignment horizontal="left" vertical="center"/>
    </xf>
    <xf numFmtId="0" fontId="50" fillId="24" borderId="17" xfId="0" applyFont="1" applyFill="1" applyBorder="1" applyAlignment="1">
      <alignment horizontal="left" vertical="center" wrapText="1"/>
    </xf>
    <xf numFmtId="181" fontId="46" fillId="28" borderId="22" xfId="34" applyNumberFormat="1" applyFont="1" applyFill="1" applyBorder="1" applyAlignment="1" applyProtection="1">
      <alignment horizontal="right" vertical="center" shrinkToFit="1"/>
      <protection locked="0"/>
    </xf>
    <xf numFmtId="0" fontId="45" fillId="0" borderId="10" xfId="0" applyFont="1" applyBorder="1" applyAlignment="1">
      <alignment horizontal="left" vertical="center" shrinkToFit="1"/>
    </xf>
    <xf numFmtId="0" fontId="50" fillId="24" borderId="2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3" xfId="34" applyFont="1" applyFill="1" applyBorder="1" applyAlignment="1" applyProtection="1">
      <alignment vertical="center" shrinkToFit="1"/>
      <protection locked="0"/>
    </xf>
    <xf numFmtId="0" fontId="38" fillId="24" borderId="22" xfId="0" applyFont="1" applyFill="1" applyBorder="1" applyAlignment="1">
      <alignment horizontal="center" vertical="center"/>
    </xf>
    <xf numFmtId="0" fontId="38" fillId="24" borderId="53" xfId="0" applyFont="1" applyFill="1" applyBorder="1" applyAlignment="1">
      <alignment horizontal="center" vertical="center"/>
    </xf>
    <xf numFmtId="0" fontId="41" fillId="24" borderId="74"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7"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1" fillId="24" borderId="79" xfId="0" applyFont="1" applyFill="1" applyBorder="1" applyAlignment="1">
      <alignment horizontal="left" vertical="center" wrapText="1"/>
    </xf>
    <xf numFmtId="0" fontId="41" fillId="24" borderId="92" xfId="0" applyFont="1" applyFill="1" applyBorder="1" applyAlignment="1">
      <alignment horizontal="left" vertical="center" wrapText="1"/>
    </xf>
    <xf numFmtId="0" fontId="42"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7" xfId="0" applyFont="1" applyFill="1" applyBorder="1" applyAlignment="1">
      <alignment horizontal="center" vertical="center"/>
    </xf>
    <xf numFmtId="0" fontId="41" fillId="25" borderId="53" xfId="0" applyFont="1" applyFill="1" applyBorder="1" applyAlignment="1">
      <alignment horizontal="center" vertical="center"/>
    </xf>
    <xf numFmtId="0" fontId="40" fillId="24" borderId="0" xfId="0" applyFont="1" applyFill="1" applyAlignment="1">
      <alignment horizontal="left" vertical="center" wrapText="1"/>
    </xf>
    <xf numFmtId="0" fontId="44" fillId="0" borderId="0" xfId="0" applyFont="1" applyAlignment="1">
      <alignment horizontal="left" vertical="center"/>
    </xf>
    <xf numFmtId="0" fontId="43" fillId="24" borderId="0" xfId="0" applyFont="1" applyFill="1" applyAlignment="1">
      <alignment horizontal="center" vertical="center"/>
    </xf>
    <xf numFmtId="0" fontId="45" fillId="0" borderId="46" xfId="0" applyFont="1" applyBorder="1" applyAlignment="1">
      <alignment horizontal="center" vertical="center"/>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2" fillId="26" borderId="22" xfId="0" applyFont="1" applyFill="1" applyBorder="1" applyAlignment="1">
      <alignment horizontal="center" vertical="center" wrapText="1"/>
    </xf>
    <xf numFmtId="0" fontId="52" fillId="26" borderId="25" xfId="0" applyFont="1" applyFill="1" applyBorder="1" applyAlignment="1">
      <alignment horizontal="center" vertical="center" wrapText="1"/>
    </xf>
    <xf numFmtId="0" fontId="52" fillId="26" borderId="26" xfId="0" applyFont="1" applyFill="1" applyBorder="1" applyAlignment="1">
      <alignment horizontal="center" vertical="center" wrapText="1"/>
    </xf>
    <xf numFmtId="0" fontId="40" fillId="24" borderId="0" xfId="0" applyFont="1" applyFill="1" applyAlignment="1">
      <alignment horizontal="left" vertical="top"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49" fontId="44" fillId="0" borderId="17" xfId="0" applyNumberFormat="1" applyFont="1" applyBorder="1" applyAlignment="1">
      <alignment horizontal="left" vertical="center" wrapText="1"/>
    </xf>
    <xf numFmtId="49" fontId="44" fillId="0" borderId="0" xfId="0" applyNumberFormat="1" applyFont="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103" xfId="0" applyFont="1" applyFill="1" applyBorder="1" applyAlignment="1" applyProtection="1">
      <alignment horizontal="center" vertical="center" wrapText="1"/>
      <protection locked="0"/>
    </xf>
    <xf numFmtId="0" fontId="40" fillId="28" borderId="128" xfId="0" applyFont="1" applyFill="1" applyBorder="1" applyAlignment="1" applyProtection="1">
      <alignment horizontal="center" vertical="center" wrapText="1"/>
      <protection locked="0"/>
    </xf>
    <xf numFmtId="0" fontId="66" fillId="0" borderId="94" xfId="0" applyFont="1" applyBorder="1" applyAlignment="1">
      <alignment horizontal="center" vertical="center"/>
    </xf>
    <xf numFmtId="0" fontId="40" fillId="28" borderId="104" xfId="0" applyFont="1" applyFill="1" applyBorder="1" applyAlignment="1" applyProtection="1">
      <alignment horizontal="center" vertical="center" wrapText="1"/>
      <protection locked="0"/>
    </xf>
    <xf numFmtId="0" fontId="40" fillId="28" borderId="129" xfId="0" applyFont="1" applyFill="1" applyBorder="1" applyAlignment="1" applyProtection="1">
      <alignment horizontal="center" vertical="center" wrapText="1"/>
      <protection locked="0"/>
    </xf>
    <xf numFmtId="0" fontId="40" fillId="28" borderId="143" xfId="0" applyFont="1" applyFill="1" applyBorder="1" applyAlignment="1" applyProtection="1">
      <alignment horizontal="center" vertical="center" wrapText="1"/>
      <protection locked="0"/>
    </xf>
    <xf numFmtId="0" fontId="40" fillId="28" borderId="144" xfId="0" applyFont="1" applyFill="1" applyBorder="1" applyAlignment="1" applyProtection="1">
      <alignment horizontal="center" vertical="center" wrapText="1"/>
      <protection locked="0"/>
    </xf>
    <xf numFmtId="0" fontId="40" fillId="28" borderId="81" xfId="0" applyFont="1" applyFill="1" applyBorder="1" applyAlignment="1" applyProtection="1">
      <alignment horizontal="center" vertical="center" wrapText="1"/>
      <protection locked="0"/>
    </xf>
    <xf numFmtId="0" fontId="40" fillId="28" borderId="91" xfId="0" applyFont="1" applyFill="1" applyBorder="1" applyAlignment="1" applyProtection="1">
      <alignment horizontal="center" vertical="center" wrapText="1"/>
      <protection locked="0"/>
    </xf>
    <xf numFmtId="0" fontId="40" fillId="28" borderId="106" xfId="0" applyFont="1" applyFill="1" applyBorder="1" applyAlignment="1" applyProtection="1">
      <alignment horizontal="center" vertical="center" wrapText="1"/>
      <protection locked="0"/>
    </xf>
    <xf numFmtId="0" fontId="40" fillId="28" borderId="130" xfId="0" applyFont="1" applyFill="1" applyBorder="1" applyAlignment="1" applyProtection="1">
      <alignment horizontal="center" vertical="center" wrapText="1"/>
      <protection locked="0"/>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3" xfId="0" applyNumberFormat="1" applyFont="1" applyFill="1" applyBorder="1" applyAlignment="1">
      <alignment horizontal="center" vertical="center" wrapText="1"/>
    </xf>
    <xf numFmtId="49" fontId="40" fillId="26" borderId="87" xfId="0" applyNumberFormat="1" applyFont="1" applyFill="1" applyBorder="1" applyAlignment="1">
      <alignment horizontal="center" vertical="center" wrapText="1"/>
    </xf>
    <xf numFmtId="0" fontId="40" fillId="0" borderId="14" xfId="0" applyFont="1" applyBorder="1" applyAlignment="1">
      <alignment horizontal="left" vertical="center" wrapText="1"/>
    </xf>
    <xf numFmtId="0" fontId="40" fillId="0" borderId="93" xfId="0" applyFont="1" applyBorder="1" applyAlignment="1">
      <alignment horizontal="left" vertical="center" wrapText="1"/>
    </xf>
    <xf numFmtId="0" fontId="41" fillId="24" borderId="81" xfId="0" applyFont="1" applyFill="1" applyBorder="1" applyAlignment="1">
      <alignment horizontal="left" vertical="center" wrapText="1"/>
    </xf>
    <xf numFmtId="0" fontId="42" fillId="0" borderId="111" xfId="0" applyFont="1" applyBorder="1" applyAlignment="1">
      <alignment horizontal="center" vertical="center" wrapText="1"/>
    </xf>
    <xf numFmtId="0" fontId="42" fillId="0" borderId="91" xfId="0" applyFont="1" applyBorder="1" applyAlignment="1">
      <alignment horizontal="center" vertical="center" wrapText="1"/>
    </xf>
    <xf numFmtId="0" fontId="42" fillId="0" borderId="44" xfId="0" applyFont="1" applyBorder="1" applyAlignment="1">
      <alignment horizontal="center" vertical="center" wrapText="1"/>
    </xf>
    <xf numFmtId="0" fontId="40" fillId="28" borderId="110" xfId="0" applyFont="1" applyFill="1" applyBorder="1" applyAlignment="1" applyProtection="1">
      <alignment horizontal="center" vertical="center" wrapText="1"/>
      <protection locked="0"/>
    </xf>
    <xf numFmtId="0" fontId="40" fillId="28" borderId="131" xfId="0" applyFont="1" applyFill="1" applyBorder="1" applyAlignment="1" applyProtection="1">
      <alignment horizontal="center" vertical="center" wrapText="1"/>
      <protection locked="0"/>
    </xf>
    <xf numFmtId="0" fontId="46" fillId="24" borderId="11" xfId="0" applyFont="1" applyFill="1" applyBorder="1" applyAlignment="1">
      <alignment horizontal="left" vertical="center" wrapText="1"/>
    </xf>
    <xf numFmtId="0" fontId="46" fillId="24" borderId="10" xfId="0" applyFont="1" applyFill="1" applyBorder="1" applyAlignment="1">
      <alignment horizontal="left" vertical="center" wrapText="1"/>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0" fillId="0" borderId="0" xfId="0" applyFont="1" applyAlignment="1">
      <alignment horizontal="left" vertical="center" wrapText="1"/>
    </xf>
    <xf numFmtId="0" fontId="53" fillId="24" borderId="0" xfId="0" applyFont="1" applyFill="1" applyAlignment="1">
      <alignment horizontal="left" vertical="center" wrapText="1"/>
    </xf>
    <xf numFmtId="0" fontId="40" fillId="26" borderId="14" xfId="0" applyFont="1" applyFill="1" applyBorder="1" applyAlignment="1">
      <alignment horizontal="center" vertical="center" wrapText="1"/>
    </xf>
    <xf numFmtId="0" fontId="40" fillId="26" borderId="93" xfId="0" applyFont="1" applyFill="1" applyBorder="1" applyAlignment="1">
      <alignment horizontal="center" vertical="center" wrapText="1"/>
    </xf>
    <xf numFmtId="0" fontId="40" fillId="26" borderId="111"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9" xfId="0" applyFont="1" applyBorder="1" applyAlignment="1">
      <alignment horizontal="left" vertical="center" wrapText="1"/>
    </xf>
    <xf numFmtId="0" fontId="40" fillId="24" borderId="91"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3" xfId="0" applyFont="1" applyFill="1" applyBorder="1" applyAlignment="1">
      <alignment horizontal="center" vertical="center" wrapText="1"/>
    </xf>
    <xf numFmtId="0" fontId="40" fillId="24" borderId="111"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4" xfId="0" applyFont="1" applyFill="1" applyBorder="1" applyAlignment="1">
      <alignment horizontal="center" vertical="center" wrapText="1"/>
    </xf>
    <xf numFmtId="0" fontId="40" fillId="24" borderId="36" xfId="0" applyFont="1" applyFill="1" applyBorder="1" applyAlignment="1">
      <alignment horizontal="left" vertical="center" wrapText="1"/>
    </xf>
    <xf numFmtId="0" fontId="40" fillId="24" borderId="37" xfId="0" applyFont="1" applyFill="1" applyBorder="1" applyAlignment="1">
      <alignment horizontal="left"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50" fillId="0" borderId="117" xfId="0" applyFont="1" applyBorder="1" applyAlignment="1">
      <alignment horizontal="left" vertical="center"/>
    </xf>
    <xf numFmtId="0" fontId="50" fillId="0" borderId="118" xfId="0" applyFont="1" applyBorder="1" applyAlignment="1">
      <alignment horizontal="left" vertical="center"/>
    </xf>
    <xf numFmtId="0" fontId="50" fillId="0" borderId="117" xfId="0" applyFont="1" applyBorder="1" applyAlignment="1">
      <alignment horizontal="left" vertical="center" wrapText="1"/>
    </xf>
    <xf numFmtId="0" fontId="50" fillId="0" borderId="118" xfId="0" applyFont="1" applyBorder="1" applyAlignment="1">
      <alignment horizontal="left"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50" fillId="24" borderId="34" xfId="0" applyFont="1" applyFill="1" applyBorder="1" applyAlignment="1">
      <alignment horizontal="left" vertical="center" wrapText="1"/>
    </xf>
    <xf numFmtId="0" fontId="50" fillId="24" borderId="11" xfId="0" applyFont="1" applyFill="1" applyBorder="1" applyAlignment="1">
      <alignment horizontal="left" vertical="center" wrapText="1"/>
    </xf>
    <xf numFmtId="0" fontId="40" fillId="24" borderId="34"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53"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3" fillId="24" borderId="0" xfId="0" applyFont="1" applyFill="1" applyAlignment="1">
      <alignment horizontal="center" vertical="center"/>
    </xf>
    <xf numFmtId="0" fontId="53" fillId="24" borderId="0" xfId="0" applyFont="1" applyFill="1" applyAlignment="1">
      <alignment horizontal="left" vertical="center" shrinkToFit="1"/>
    </xf>
    <xf numFmtId="0" fontId="40" fillId="24" borderId="34"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66" fillId="0" borderId="107" xfId="0" applyFont="1" applyBorder="1" applyAlignment="1">
      <alignment horizontal="center" vertical="center"/>
    </xf>
    <xf numFmtId="0" fontId="66" fillId="0" borderId="108" xfId="0" applyFont="1" applyBorder="1" applyAlignment="1">
      <alignment horizontal="center" vertical="center"/>
    </xf>
    <xf numFmtId="0" fontId="66" fillId="0" borderId="109" xfId="0" applyFont="1" applyBorder="1" applyAlignment="1">
      <alignment horizontal="center" vertical="center"/>
    </xf>
    <xf numFmtId="0" fontId="50" fillId="0" borderId="125" xfId="0" applyFont="1" applyBorder="1" applyAlignment="1">
      <alignment horizontal="left" vertical="center" wrapText="1"/>
    </xf>
    <xf numFmtId="0" fontId="50" fillId="0" borderId="69" xfId="0" applyFont="1" applyBorder="1" applyAlignment="1">
      <alignment horizontal="left" vertical="center" wrapText="1"/>
    </xf>
    <xf numFmtId="0" fontId="50" fillId="0" borderId="126" xfId="0" applyFont="1" applyBorder="1" applyAlignment="1">
      <alignment horizontal="left" vertical="center" wrapText="1"/>
    </xf>
    <xf numFmtId="0" fontId="50" fillId="0" borderId="124" xfId="0" applyFont="1" applyBorder="1" applyAlignment="1">
      <alignment horizontal="center" vertical="center"/>
    </xf>
    <xf numFmtId="0" fontId="50" fillId="0" borderId="36" xfId="0" applyFont="1" applyBorder="1" applyAlignment="1">
      <alignment horizontal="center" vertical="center"/>
    </xf>
    <xf numFmtId="0" fontId="50" fillId="0" borderId="127" xfId="0" applyFont="1" applyBorder="1" applyAlignment="1">
      <alignment horizontal="center" vertical="center"/>
    </xf>
    <xf numFmtId="0" fontId="50" fillId="0" borderId="115" xfId="0" applyFont="1" applyBorder="1" applyAlignment="1">
      <alignment horizontal="center" vertical="center"/>
    </xf>
    <xf numFmtId="0" fontId="50" fillId="0" borderId="105" xfId="0" applyFont="1" applyBorder="1" applyAlignment="1">
      <alignment horizontal="center" vertical="center"/>
    </xf>
    <xf numFmtId="0" fontId="50" fillId="0" borderId="116" xfId="0" applyFont="1" applyBorder="1" applyAlignment="1">
      <alignment horizontal="center" vertical="center"/>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50" fillId="0" borderId="121" xfId="0" applyFont="1" applyBorder="1" applyAlignment="1">
      <alignment horizontal="center" vertical="center"/>
    </xf>
    <xf numFmtId="0" fontId="50" fillId="0" borderId="122" xfId="0" applyFont="1" applyBorder="1" applyAlignment="1">
      <alignment horizontal="center" vertical="center"/>
    </xf>
    <xf numFmtId="0" fontId="50" fillId="0" borderId="123" xfId="0" applyFont="1" applyBorder="1" applyAlignment="1">
      <alignment horizontal="center" vertical="center"/>
    </xf>
    <xf numFmtId="0" fontId="50" fillId="0" borderId="139" xfId="0" applyFont="1" applyBorder="1" applyAlignment="1">
      <alignment horizontal="center" vertical="center"/>
    </xf>
    <xf numFmtId="0" fontId="50" fillId="0" borderId="140" xfId="0" applyFont="1" applyBorder="1" applyAlignment="1">
      <alignment horizontal="center" vertical="center"/>
    </xf>
    <xf numFmtId="0" fontId="50" fillId="0" borderId="141" xfId="0" applyFont="1" applyBorder="1" applyAlignment="1">
      <alignment horizontal="center" vertical="center"/>
    </xf>
    <xf numFmtId="0" fontId="50" fillId="0" borderId="12" xfId="0" applyFont="1" applyBorder="1" applyAlignment="1">
      <alignment horizontal="center" vertical="center"/>
    </xf>
    <xf numFmtId="0" fontId="50" fillId="0" borderId="29" xfId="0" applyFont="1" applyBorder="1" applyAlignment="1">
      <alignment horizontal="center" vertical="center"/>
    </xf>
    <xf numFmtId="0" fontId="50" fillId="0" borderId="11" xfId="0" applyFont="1" applyBorder="1" applyAlignment="1">
      <alignment horizontal="center" vertical="center"/>
    </xf>
    <xf numFmtId="0" fontId="50" fillId="0" borderId="124" xfId="0" applyFont="1" applyBorder="1" applyAlignment="1">
      <alignment horizontal="left" vertical="center" wrapText="1"/>
    </xf>
    <xf numFmtId="0" fontId="50" fillId="0" borderId="36" xfId="0" applyFont="1" applyBorder="1" applyAlignment="1">
      <alignment horizontal="left" vertical="center" wrapText="1"/>
    </xf>
    <xf numFmtId="0" fontId="50" fillId="0" borderId="37" xfId="0" applyFont="1" applyBorder="1" applyAlignment="1">
      <alignment horizontal="left" vertical="center" wrapText="1"/>
    </xf>
    <xf numFmtId="0" fontId="40" fillId="0" borderId="137" xfId="0" applyFont="1" applyBorder="1" applyAlignment="1">
      <alignment horizontal="center" vertical="center"/>
    </xf>
    <xf numFmtId="0" fontId="40" fillId="0" borderId="137" xfId="0" applyFont="1" applyBorder="1" applyAlignment="1">
      <alignment horizontal="left" vertical="center" wrapText="1"/>
    </xf>
    <xf numFmtId="0" fontId="40" fillId="0" borderId="138" xfId="0" applyFont="1" applyBorder="1" applyAlignment="1">
      <alignment horizontal="left" vertical="center" wrapText="1"/>
    </xf>
    <xf numFmtId="0" fontId="53" fillId="24" borderId="0" xfId="0" applyFont="1" applyFill="1" applyAlignment="1">
      <alignment horizontal="center" vertical="center" wrapText="1"/>
    </xf>
    <xf numFmtId="0" fontId="48" fillId="24" borderId="0" xfId="0" applyFont="1" applyFill="1" applyAlignment="1">
      <alignment horizontal="center" vertical="center"/>
    </xf>
    <xf numFmtId="0" fontId="53" fillId="0" borderId="0" xfId="0" applyFont="1" applyAlignment="1">
      <alignment vertical="center" shrinkToFit="1"/>
    </xf>
    <xf numFmtId="0" fontId="48" fillId="24" borderId="0" xfId="0" applyFont="1" applyFill="1" applyAlignment="1">
      <alignment horizontal="center" vertical="center" shrinkToFit="1"/>
    </xf>
    <xf numFmtId="0" fontId="41" fillId="24" borderId="0" xfId="0" applyFont="1" applyFill="1" applyAlignment="1">
      <alignment vertical="center" wrapText="1"/>
    </xf>
    <xf numFmtId="0" fontId="97" fillId="0" borderId="94" xfId="0" applyFont="1" applyBorder="1" applyAlignment="1">
      <alignment horizontal="center" vertical="center" wrapText="1"/>
    </xf>
    <xf numFmtId="0" fontId="31" fillId="0" borderId="114" xfId="0" quotePrefix="1" applyFont="1" applyBorder="1" applyAlignment="1">
      <alignment horizontal="center" vertical="center"/>
    </xf>
    <xf numFmtId="0" fontId="34" fillId="0" borderId="40"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6"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6" xfId="0" applyFont="1" applyBorder="1" applyAlignment="1">
      <alignment horizontal="center" vertical="center" shrinkToFit="1"/>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3" fillId="24" borderId="66"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7" xfId="0" applyFont="1" applyFill="1" applyBorder="1" applyAlignment="1">
      <alignment horizontal="center" vertical="center"/>
    </xf>
    <xf numFmtId="0" fontId="43" fillId="24" borderId="65" xfId="0" applyFont="1" applyFill="1" applyBorder="1" applyAlignment="1">
      <alignment horizontal="center" vertical="center"/>
    </xf>
    <xf numFmtId="0" fontId="43" fillId="24" borderId="79"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85" xfId="0" applyFont="1" applyFill="1" applyBorder="1" applyAlignment="1">
      <alignment horizontal="center" vertical="center" wrapText="1"/>
    </xf>
    <xf numFmtId="0" fontId="43" fillId="24" borderId="71" xfId="0" applyFont="1" applyFill="1" applyBorder="1" applyAlignment="1">
      <alignment horizontal="center" vertical="center" wrapText="1"/>
    </xf>
    <xf numFmtId="0" fontId="43" fillId="24" borderId="40" xfId="0" applyFont="1" applyFill="1" applyBorder="1" applyAlignment="1">
      <alignment horizontal="center" vertical="center" wrapText="1"/>
    </xf>
    <xf numFmtId="0" fontId="43" fillId="24" borderId="56" xfId="0" applyFont="1" applyFill="1" applyBorder="1" applyAlignment="1">
      <alignment horizontal="center" vertical="center" wrapText="1"/>
    </xf>
    <xf numFmtId="0" fontId="39" fillId="24" borderId="61" xfId="0" applyFont="1" applyFill="1" applyBorder="1" applyAlignment="1">
      <alignment horizontal="center" vertical="center" wrapText="1"/>
    </xf>
    <xf numFmtId="0" fontId="39" fillId="24" borderId="45" xfId="0" applyFont="1" applyFill="1" applyBorder="1" applyAlignment="1">
      <alignment horizontal="center" vertical="center" wrapText="1"/>
    </xf>
    <xf numFmtId="49" fontId="39" fillId="24" borderId="66" xfId="0" applyNumberFormat="1" applyFont="1" applyFill="1" applyBorder="1" applyAlignment="1">
      <alignment horizontal="center" vertical="center" wrapText="1"/>
    </xf>
    <xf numFmtId="49" fontId="39" fillId="24" borderId="27" xfId="0" applyNumberFormat="1" applyFont="1" applyFill="1" applyBorder="1" applyAlignment="1">
      <alignment horizontal="center" vertical="center" wrapText="1"/>
    </xf>
    <xf numFmtId="0" fontId="43" fillId="24" borderId="57" xfId="0" applyFont="1" applyFill="1" applyBorder="1" applyAlignment="1">
      <alignment horizontal="center" vertical="center" wrapText="1"/>
    </xf>
    <xf numFmtId="0" fontId="43" fillId="24" borderId="76" xfId="0" applyFont="1" applyFill="1" applyBorder="1" applyAlignment="1">
      <alignment horizontal="center" vertical="center" wrapText="1"/>
    </xf>
    <xf numFmtId="0" fontId="43" fillId="24" borderId="32" xfId="0" applyFont="1" applyFill="1" applyBorder="1" applyAlignment="1">
      <alignment horizontal="center" vertical="center"/>
    </xf>
    <xf numFmtId="0" fontId="39" fillId="24" borderId="84" xfId="0" applyFont="1" applyFill="1" applyBorder="1" applyAlignment="1">
      <alignment horizontal="center" vertical="center" textRotation="255" wrapText="1"/>
    </xf>
    <xf numFmtId="0" fontId="39" fillId="24" borderId="82" xfId="0" applyFont="1" applyFill="1" applyBorder="1" applyAlignment="1">
      <alignment horizontal="center" vertical="center" textRotation="255" wrapText="1"/>
    </xf>
    <xf numFmtId="0" fontId="43" fillId="24" borderId="66"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7"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61" xfId="0" applyFont="1" applyFill="1" applyBorder="1" applyAlignment="1">
      <alignment horizontal="center" vertical="center" wrapText="1" shrinkToFit="1"/>
    </xf>
    <xf numFmtId="0" fontId="43" fillId="24" borderId="45" xfId="0" applyFont="1" applyFill="1" applyBorder="1" applyAlignment="1">
      <alignment horizontal="center" vertical="center" wrapText="1" shrinkToFit="1"/>
    </xf>
    <xf numFmtId="0" fontId="43" fillId="24" borderId="54" xfId="0" applyFont="1" applyFill="1" applyBorder="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36" fillId="24" borderId="14" xfId="0" applyFont="1" applyFill="1" applyBorder="1" applyAlignment="1">
      <alignment horizontal="left" vertical="center" wrapText="1"/>
    </xf>
    <xf numFmtId="0" fontId="36" fillId="24" borderId="93" xfId="0" applyFont="1" applyFill="1" applyBorder="1" applyAlignment="1">
      <alignment horizontal="left" vertical="center" wrapText="1"/>
    </xf>
    <xf numFmtId="0" fontId="36" fillId="24" borderId="87" xfId="0" applyFont="1" applyFill="1" applyBorder="1" applyAlignment="1">
      <alignment horizontal="left" vertical="center" wrapText="1"/>
    </xf>
    <xf numFmtId="176" fontId="57" fillId="24" borderId="12" xfId="0" applyNumberFormat="1" applyFont="1" applyFill="1" applyBorder="1" applyAlignment="1">
      <alignment horizontal="right" vertical="center" shrinkToFit="1"/>
    </xf>
    <xf numFmtId="176" fontId="57" fillId="24" borderId="11" xfId="0" applyNumberFormat="1" applyFont="1" applyFill="1" applyBorder="1" applyAlignment="1">
      <alignment horizontal="right" vertical="center" shrinkToFit="1"/>
    </xf>
    <xf numFmtId="0" fontId="43" fillId="24" borderId="43" xfId="0" applyFont="1" applyFill="1" applyBorder="1" applyAlignment="1">
      <alignment horizontal="center" vertical="center"/>
    </xf>
    <xf numFmtId="0" fontId="43" fillId="24" borderId="61" xfId="0" applyFont="1" applyFill="1" applyBorder="1" applyAlignment="1">
      <alignment horizontal="center" vertical="center" shrinkToFit="1"/>
    </xf>
    <xf numFmtId="0" fontId="43" fillId="24" borderId="45" xfId="0" applyFont="1" applyFill="1" applyBorder="1" applyAlignment="1">
      <alignment horizontal="center" vertical="center" shrinkToFit="1"/>
    </xf>
    <xf numFmtId="0" fontId="43" fillId="24" borderId="66"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57" fillId="0" borderId="22" xfId="0" applyFont="1" applyBorder="1" applyAlignment="1" applyProtection="1">
      <alignment horizontal="center" vertical="center" wrapText="1"/>
    </xf>
    <xf numFmtId="0" fontId="57" fillId="0" borderId="26" xfId="0" applyFont="1" applyBorder="1" applyAlignment="1" applyProtection="1">
      <alignment horizontal="center" vertical="center" wrapText="1"/>
    </xf>
    <xf numFmtId="0" fontId="111" fillId="29" borderId="0" xfId="0" applyFont="1" applyFill="1" applyAlignment="1" applyProtection="1">
      <alignment horizontal="center" vertical="center"/>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66" fillId="29" borderId="0" xfId="0" applyFont="1" applyFill="1" applyAlignment="1" applyProtection="1">
      <alignment horizontal="center" vertical="center"/>
    </xf>
    <xf numFmtId="0" fontId="36" fillId="24" borderId="12" xfId="0" applyFont="1" applyFill="1" applyBorder="1" applyAlignment="1">
      <alignment horizontal="left" vertical="center" wrapText="1"/>
    </xf>
    <xf numFmtId="0" fontId="36" fillId="24" borderId="29" xfId="0" applyFont="1" applyFill="1" applyBorder="1" applyAlignment="1">
      <alignment horizontal="left" vertical="center" wrapText="1"/>
    </xf>
    <xf numFmtId="0" fontId="36"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7" fillId="24" borderId="10" xfId="0" applyNumberFormat="1" applyFont="1" applyFill="1" applyBorder="1" applyAlignment="1">
      <alignment horizontal="right" vertical="center" shrinkToFit="1"/>
    </xf>
    <xf numFmtId="0" fontId="36" fillId="24" borderId="14" xfId="0" applyFont="1" applyFill="1" applyBorder="1" applyAlignment="1">
      <alignment horizontal="center" vertical="center" wrapText="1"/>
    </xf>
    <xf numFmtId="0" fontId="36" fillId="24" borderId="93" xfId="0" applyFont="1" applyFill="1" applyBorder="1" applyAlignment="1">
      <alignment horizontal="center" vertical="center" wrapText="1"/>
    </xf>
    <xf numFmtId="0" fontId="36" fillId="24" borderId="87" xfId="0" applyFont="1" applyFill="1" applyBorder="1" applyAlignment="1">
      <alignment horizontal="center"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0" fontId="43" fillId="24" borderId="84" xfId="0" applyFont="1" applyFill="1" applyBorder="1" applyAlignment="1">
      <alignment horizontal="center" vertical="center" wrapText="1"/>
    </xf>
    <xf numFmtId="0" fontId="43" fillId="24" borderId="75" xfId="0" applyFont="1" applyFill="1" applyBorder="1" applyAlignment="1">
      <alignment horizontal="center" vertical="center" wrapText="1"/>
    </xf>
    <xf numFmtId="0" fontId="43" fillId="24" borderId="43" xfId="0" applyFont="1" applyFill="1" applyBorder="1" applyAlignment="1">
      <alignment horizontal="center" vertical="center" wrapText="1"/>
    </xf>
    <xf numFmtId="0" fontId="43" fillId="24" borderId="24" xfId="0" applyFont="1" applyFill="1" applyBorder="1" applyAlignment="1">
      <alignment horizontal="center" vertical="center"/>
    </xf>
    <xf numFmtId="176" fontId="131" fillId="35" borderId="93" xfId="0" applyNumberFormat="1" applyFont="1" applyFill="1" applyBorder="1" applyAlignment="1" applyProtection="1">
      <alignment horizontal="center" vertical="top" shrinkToFit="1"/>
      <protection locked="0"/>
    </xf>
    <xf numFmtId="176" fontId="131" fillId="35" borderId="87" xfId="0" applyNumberFormat="1" applyFont="1" applyFill="1" applyBorder="1" applyAlignment="1" applyProtection="1">
      <alignment horizontal="center" vertical="top" shrinkToFit="1"/>
      <protection locked="0"/>
    </xf>
    <xf numFmtId="176" fontId="131" fillId="36" borderId="12" xfId="0" applyNumberFormat="1" applyFont="1" applyFill="1" applyBorder="1" applyAlignment="1" applyProtection="1">
      <alignment horizontal="center" vertical="top" wrapText="1" shrinkToFit="1"/>
      <protection locked="0"/>
    </xf>
    <xf numFmtId="176" fontId="131" fillId="36" borderId="29" xfId="0" applyNumberFormat="1" applyFont="1" applyFill="1" applyBorder="1" applyAlignment="1" applyProtection="1">
      <alignment horizontal="center" vertical="top" wrapText="1" shrinkToFit="1"/>
      <protection locked="0"/>
    </xf>
    <xf numFmtId="176" fontId="131" fillId="36" borderId="11" xfId="0" applyNumberFormat="1" applyFont="1" applyFill="1" applyBorder="1" applyAlignment="1" applyProtection="1">
      <alignment horizontal="center" vertical="top" wrapText="1" shrinkToFit="1"/>
      <protection locked="0"/>
    </xf>
    <xf numFmtId="176" fontId="131" fillId="37" borderId="13" xfId="0" applyNumberFormat="1" applyFont="1" applyFill="1" applyBorder="1" applyAlignment="1" applyProtection="1">
      <alignment horizontal="center" vertical="center" wrapText="1" shrinkToFit="1"/>
      <protection locked="0"/>
    </xf>
    <xf numFmtId="0" fontId="0" fillId="0" borderId="45" xfId="0" applyBorder="1" applyAlignment="1">
      <alignment horizontal="center" vertical="center" wrapText="1" shrinkToFit="1"/>
    </xf>
    <xf numFmtId="0" fontId="0" fillId="0" borderId="39" xfId="0" applyBorder="1" applyAlignment="1">
      <alignment horizontal="center" vertical="center" wrapText="1" shrinkToFit="1"/>
    </xf>
    <xf numFmtId="176" fontId="131" fillId="28" borderId="10" xfId="0" applyNumberFormat="1" applyFont="1" applyFill="1" applyBorder="1" applyAlignment="1" applyProtection="1">
      <alignment horizontal="center" vertical="top" wrapText="1" shrinkToFit="1"/>
      <protection locked="0"/>
    </xf>
    <xf numFmtId="0" fontId="131" fillId="32" borderId="87" xfId="99" applyFont="1" applyFill="1" applyBorder="1" applyAlignment="1">
      <alignment horizontal="center" vertical="top" wrapText="1"/>
    </xf>
    <xf numFmtId="0" fontId="131" fillId="32" borderId="13" xfId="99" applyFont="1" applyFill="1" applyBorder="1" applyAlignment="1">
      <alignment horizontal="center" vertical="top" wrapText="1"/>
    </xf>
    <xf numFmtId="176" fontId="133" fillId="36" borderId="13" xfId="99" applyNumberFormat="1" applyFont="1" applyFill="1" applyBorder="1" applyAlignment="1">
      <alignment horizontal="center" vertical="center" wrapText="1" shrinkToFit="1"/>
    </xf>
    <xf numFmtId="176" fontId="131" fillId="36" borderId="13" xfId="0" applyNumberFormat="1" applyFont="1" applyFill="1" applyBorder="1" applyAlignment="1" applyProtection="1">
      <alignment horizontal="center" vertical="center" wrapText="1" shrinkToFit="1"/>
      <protection locked="0"/>
    </xf>
    <xf numFmtId="176" fontId="133" fillId="28" borderId="13" xfId="99" applyNumberFormat="1" applyFont="1" applyFill="1" applyBorder="1" applyAlignment="1">
      <alignment horizontal="center" vertical="center" wrapText="1" shrinkToFit="1"/>
    </xf>
    <xf numFmtId="0" fontId="131" fillId="30" borderId="12" xfId="99" applyFont="1" applyFill="1" applyBorder="1" applyAlignment="1">
      <alignment vertical="top" wrapText="1"/>
    </xf>
    <xf numFmtId="0" fontId="0" fillId="0" borderId="29" xfId="0" applyBorder="1" applyAlignment="1">
      <alignment vertical="top" wrapText="1"/>
    </xf>
    <xf numFmtId="0" fontId="0" fillId="0" borderId="11" xfId="0" applyBorder="1" applyAlignment="1">
      <alignment vertical="top" wrapText="1"/>
    </xf>
    <xf numFmtId="176" fontId="131" fillId="33" borderId="12" xfId="0" applyNumberFormat="1" applyFont="1" applyFill="1" applyBorder="1" applyAlignment="1" applyProtection="1">
      <alignment vertical="top" wrapText="1" shrinkToFit="1"/>
      <protection locked="0"/>
    </xf>
    <xf numFmtId="176" fontId="131" fillId="33" borderId="29" xfId="0" applyNumberFormat="1" applyFont="1" applyFill="1" applyBorder="1" applyAlignment="1" applyProtection="1">
      <alignment vertical="top" wrapText="1" shrinkToFit="1"/>
      <protection locked="0"/>
    </xf>
    <xf numFmtId="176" fontId="131" fillId="34" borderId="10" xfId="0" applyNumberFormat="1" applyFont="1" applyFill="1" applyBorder="1" applyAlignment="1" applyProtection="1">
      <alignment horizontal="center" vertical="top" wrapText="1" shrinkToFit="1"/>
      <protection locked="0"/>
    </xf>
    <xf numFmtId="176" fontId="131" fillId="34" borderId="12" xfId="0" applyNumberFormat="1" applyFont="1" applyFill="1" applyBorder="1" applyAlignment="1" applyProtection="1">
      <alignment horizontal="center" vertical="top" wrapText="1" shrinkToFit="1"/>
      <protection locked="0"/>
    </xf>
    <xf numFmtId="176" fontId="131" fillId="34" borderId="11" xfId="0" applyNumberFormat="1" applyFont="1" applyFill="1" applyBorder="1" applyAlignment="1" applyProtection="1">
      <alignment horizontal="center" vertical="top" wrapText="1" shrinkToFit="1"/>
      <protection locked="0"/>
    </xf>
    <xf numFmtId="176" fontId="132" fillId="34" borderId="13" xfId="0" applyNumberFormat="1" applyFont="1" applyFill="1" applyBorder="1" applyAlignment="1" applyProtection="1">
      <alignment horizontal="center" vertical="center" wrapText="1" shrinkToFit="1"/>
      <protection locked="0"/>
    </xf>
    <xf numFmtId="176" fontId="132" fillId="34" borderId="27" xfId="0" applyNumberFormat="1" applyFont="1" applyFill="1" applyBorder="1" applyAlignment="1" applyProtection="1">
      <alignment horizontal="center" vertical="center" wrapText="1" shrinkToFit="1"/>
      <protection locked="0"/>
    </xf>
    <xf numFmtId="38" fontId="45" fillId="24" borderId="12" xfId="34" applyFont="1" applyFill="1" applyBorder="1" applyAlignment="1">
      <alignment horizontal="center" vertical="center"/>
    </xf>
    <xf numFmtId="38" fontId="0" fillId="0" borderId="11" xfId="34" applyFont="1" applyBorder="1" applyAlignment="1">
      <alignment horizontal="center" vertical="center"/>
    </xf>
    <xf numFmtId="38" fontId="45" fillId="24" borderId="12" xfId="34" applyFont="1" applyFill="1" applyBorder="1" applyAlignment="1">
      <alignment horizontal="center" vertical="center" wrapText="1"/>
    </xf>
    <xf numFmtId="38" fontId="45" fillId="24" borderId="11" xfId="34" applyFont="1" applyFill="1" applyBorder="1" applyAlignment="1">
      <alignment horizontal="center" vertical="center" wrapText="1"/>
    </xf>
    <xf numFmtId="176" fontId="45" fillId="24" borderId="13" xfId="0" applyNumberFormat="1" applyFont="1" applyFill="1" applyBorder="1" applyAlignment="1">
      <alignment horizontal="center" vertical="center" wrapText="1"/>
    </xf>
    <xf numFmtId="176" fontId="45" fillId="24" borderId="39" xfId="0" applyNumberFormat="1" applyFont="1" applyFill="1" applyBorder="1" applyAlignment="1">
      <alignment horizontal="center" vertical="center" wrapText="1"/>
    </xf>
    <xf numFmtId="176" fontId="45" fillId="24" borderId="14" xfId="0" applyNumberFormat="1" applyFont="1" applyFill="1" applyBorder="1" applyAlignment="1">
      <alignment horizontal="center" vertical="center" wrapText="1"/>
    </xf>
    <xf numFmtId="176" fontId="45" fillId="24" borderId="16" xfId="0" applyNumberFormat="1" applyFont="1" applyFill="1" applyBorder="1" applyAlignment="1">
      <alignment horizontal="center" vertical="center" wrapText="1"/>
    </xf>
    <xf numFmtId="0" fontId="45" fillId="0" borderId="13" xfId="0" applyFont="1" applyBorder="1" applyAlignment="1">
      <alignment horizontal="center" vertical="center" wrapText="1"/>
    </xf>
    <xf numFmtId="0" fontId="45" fillId="0" borderId="39" xfId="0" applyFont="1" applyBorder="1" applyAlignment="1">
      <alignment horizontal="center" vertical="center" wrapText="1"/>
    </xf>
    <xf numFmtId="177" fontId="45" fillId="0" borderId="87" xfId="0" applyNumberFormat="1" applyFont="1" applyBorder="1" applyAlignment="1">
      <alignment horizontal="center" vertical="center" wrapText="1"/>
    </xf>
    <xf numFmtId="177" fontId="45" fillId="0" borderId="18" xfId="0" applyNumberFormat="1" applyFont="1" applyBorder="1" applyAlignment="1">
      <alignment horizontal="center" vertical="center" wrapText="1"/>
    </xf>
    <xf numFmtId="0" fontId="45" fillId="24" borderId="93" xfId="0" applyFont="1" applyFill="1" applyBorder="1" applyAlignment="1">
      <alignment horizontal="center" vertical="center" wrapText="1"/>
    </xf>
    <xf numFmtId="0" fontId="0" fillId="0" borderId="93" xfId="0" applyBorder="1" applyAlignment="1">
      <alignment horizontal="center" vertical="center"/>
    </xf>
    <xf numFmtId="0" fontId="0" fillId="0" borderId="87" xfId="0" applyBorder="1" applyAlignment="1">
      <alignment horizontal="center" vertical="center"/>
    </xf>
    <xf numFmtId="0" fontId="45" fillId="24" borderId="17" xfId="0" applyFont="1" applyFill="1"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38" fontId="45" fillId="24" borderId="14" xfId="34" applyFont="1" applyFill="1" applyBorder="1" applyAlignment="1">
      <alignment horizontal="center" vertical="center" wrapText="1"/>
    </xf>
    <xf numFmtId="38" fontId="0" fillId="0" borderId="16" xfId="34" applyFont="1" applyBorder="1" applyAlignment="1">
      <alignment horizontal="center" vertical="center" wrapText="1"/>
    </xf>
    <xf numFmtId="0" fontId="45" fillId="24" borderId="13" xfId="0" applyFont="1" applyFill="1" applyBorder="1" applyAlignment="1">
      <alignment horizontal="center" vertical="center" wrapText="1"/>
    </xf>
    <xf numFmtId="0" fontId="45" fillId="24" borderId="39" xfId="0" applyFont="1" applyFill="1" applyBorder="1" applyAlignment="1">
      <alignment horizontal="center" vertical="center" wrapText="1"/>
    </xf>
    <xf numFmtId="0" fontId="45" fillId="24" borderId="14" xfId="0" applyFont="1" applyFill="1" applyBorder="1" applyAlignment="1">
      <alignment horizontal="center" vertical="center" wrapText="1" shrinkToFit="1"/>
    </xf>
    <xf numFmtId="0" fontId="45" fillId="24" borderId="93" xfId="0" applyFont="1" applyFill="1" applyBorder="1" applyAlignment="1">
      <alignment horizontal="center" vertical="center" wrapText="1" shrinkToFit="1"/>
    </xf>
    <xf numFmtId="0" fontId="45" fillId="24" borderId="87" xfId="0" applyFont="1" applyFill="1" applyBorder="1" applyAlignment="1">
      <alignment horizontal="center" vertical="center" wrapText="1" shrinkToFit="1"/>
    </xf>
    <xf numFmtId="0" fontId="45" fillId="24" borderId="16" xfId="0" applyFont="1" applyFill="1" applyBorder="1" applyAlignment="1">
      <alignment horizontal="center" vertical="center" wrapText="1" shrinkToFit="1"/>
    </xf>
    <xf numFmtId="0" fontId="45" fillId="24" borderId="17" xfId="0" applyFont="1" applyFill="1" applyBorder="1" applyAlignment="1">
      <alignment horizontal="center" vertical="center" wrapText="1" shrinkToFit="1"/>
    </xf>
    <xf numFmtId="0" fontId="45" fillId="24" borderId="18" xfId="0" applyFont="1" applyFill="1" applyBorder="1" applyAlignment="1">
      <alignment horizontal="center" vertical="center" wrapText="1" shrinkToFit="1"/>
    </xf>
    <xf numFmtId="0" fontId="45" fillId="24" borderId="13" xfId="0" applyFont="1" applyFill="1" applyBorder="1" applyAlignment="1">
      <alignment horizontal="center" vertical="center" wrapText="1" shrinkToFit="1"/>
    </xf>
    <xf numFmtId="0" fontId="45" fillId="24" borderId="39" xfId="0" applyFont="1" applyFill="1" applyBorder="1" applyAlignment="1">
      <alignment horizontal="center" vertical="center" wrapText="1" shrinkToFit="1"/>
    </xf>
    <xf numFmtId="0" fontId="45" fillId="24" borderId="10" xfId="0" applyFont="1" applyFill="1" applyBorder="1" applyAlignment="1">
      <alignment horizontal="center" vertical="center"/>
    </xf>
    <xf numFmtId="0" fontId="45" fillId="24" borderId="13" xfId="0" applyFont="1" applyFill="1" applyBorder="1" applyAlignment="1">
      <alignment horizontal="center" vertical="center" shrinkToFit="1"/>
    </xf>
    <xf numFmtId="0" fontId="45" fillId="24" borderId="39" xfId="0" applyFont="1" applyFill="1" applyBorder="1" applyAlignment="1">
      <alignment horizontal="center" vertical="center" shrinkToFit="1"/>
    </xf>
    <xf numFmtId="0" fontId="45" fillId="24" borderId="14" xfId="0" applyFont="1" applyFill="1" applyBorder="1" applyAlignment="1">
      <alignment horizontal="center" vertical="center" shrinkToFit="1"/>
    </xf>
    <xf numFmtId="0" fontId="45" fillId="24" borderId="16" xfId="0" applyFont="1" applyFill="1" applyBorder="1" applyAlignment="1">
      <alignment horizontal="center" vertical="center" shrinkToFit="1"/>
    </xf>
    <xf numFmtId="0" fontId="45" fillId="24" borderId="12" xfId="0" applyFont="1" applyFill="1" applyBorder="1" applyAlignment="1">
      <alignment horizontal="center" vertical="center"/>
    </xf>
    <xf numFmtId="0" fontId="0" fillId="0" borderId="11" xfId="0" applyBorder="1" applyAlignment="1">
      <alignment horizontal="center" vertical="center"/>
    </xf>
    <xf numFmtId="0" fontId="45" fillId="24" borderId="12" xfId="0" applyFont="1" applyFill="1" applyBorder="1" applyAlignment="1">
      <alignment horizontal="center" vertical="center" wrapText="1"/>
    </xf>
    <xf numFmtId="0" fontId="45" fillId="24" borderId="11" xfId="0" applyFont="1" applyFill="1" applyBorder="1" applyAlignment="1">
      <alignment horizontal="center" vertical="center" wrapText="1"/>
    </xf>
    <xf numFmtId="38" fontId="45" fillId="24" borderId="13" xfId="34" applyFont="1" applyFill="1" applyBorder="1" applyAlignment="1">
      <alignment horizontal="center" vertical="center" wrapText="1"/>
    </xf>
    <xf numFmtId="38" fontId="45" fillId="24" borderId="39" xfId="34" applyFont="1" applyFill="1" applyBorder="1" applyAlignment="1">
      <alignment horizontal="center" vertical="center" wrapText="1"/>
    </xf>
    <xf numFmtId="40" fontId="45" fillId="24" borderId="14" xfId="34" applyNumberFormat="1" applyFont="1" applyFill="1" applyBorder="1" applyAlignment="1">
      <alignment horizontal="center" vertical="center" wrapText="1"/>
    </xf>
    <xf numFmtId="40" fontId="45" fillId="24" borderId="16" xfId="34" applyNumberFormat="1" applyFont="1" applyFill="1" applyBorder="1" applyAlignment="1">
      <alignment horizontal="center" vertical="center" wrapText="1"/>
    </xf>
    <xf numFmtId="0" fontId="83" fillId="24" borderId="12" xfId="0" applyFont="1" applyFill="1" applyBorder="1" applyAlignment="1" applyProtection="1">
      <alignment horizontal="left" vertical="center" wrapText="1"/>
      <protection locked="0"/>
    </xf>
    <xf numFmtId="0" fontId="83" fillId="24" borderId="29" xfId="0" applyFont="1" applyFill="1" applyBorder="1" applyAlignment="1" applyProtection="1">
      <alignment horizontal="left" vertical="center" wrapText="1"/>
      <protection locked="0"/>
    </xf>
    <xf numFmtId="0" fontId="83" fillId="24" borderId="11" xfId="0" applyFont="1" applyFill="1" applyBorder="1" applyAlignment="1" applyProtection="1">
      <alignment horizontal="left" vertical="center" wrapText="1"/>
      <protection locked="0"/>
    </xf>
    <xf numFmtId="0" fontId="83" fillId="24" borderId="12" xfId="0" applyFont="1" applyFill="1" applyBorder="1" applyAlignment="1" applyProtection="1">
      <alignment horizontal="left" vertical="center"/>
      <protection locked="0"/>
    </xf>
    <xf numFmtId="0" fontId="83" fillId="24" borderId="29" xfId="0" applyFont="1" applyFill="1" applyBorder="1" applyAlignment="1" applyProtection="1">
      <alignment horizontal="left" vertical="center"/>
      <protection locked="0"/>
    </xf>
    <xf numFmtId="0" fontId="83" fillId="24" borderId="11" xfId="0" applyFont="1" applyFill="1" applyBorder="1" applyAlignment="1" applyProtection="1">
      <alignment horizontal="left" vertical="center"/>
      <protection locked="0"/>
    </xf>
    <xf numFmtId="0" fontId="89" fillId="24" borderId="0" xfId="0" applyFont="1" applyFill="1" applyAlignment="1" applyProtection="1">
      <alignment horizontal="left" vertical="center" wrapText="1"/>
      <protection locked="0"/>
    </xf>
    <xf numFmtId="0" fontId="83" fillId="24" borderId="10" xfId="0" applyFont="1" applyFill="1" applyBorder="1" applyAlignment="1" applyProtection="1">
      <alignment horizontal="center" vertical="center"/>
      <protection locked="0"/>
    </xf>
    <xf numFmtId="0" fontId="83" fillId="24" borderId="14" xfId="0" applyFont="1" applyFill="1" applyBorder="1" applyAlignment="1" applyProtection="1">
      <alignment horizontal="center" vertical="center" wrapText="1"/>
      <protection locked="0"/>
    </xf>
    <xf numFmtId="0" fontId="83" fillId="24" borderId="16" xfId="0" applyFont="1" applyFill="1" applyBorder="1" applyAlignment="1" applyProtection="1">
      <alignment horizontal="center" vertical="center" wrapText="1"/>
      <protection locked="0"/>
    </xf>
    <xf numFmtId="0" fontId="84" fillId="24" borderId="12" xfId="99" applyFont="1" applyFill="1" applyBorder="1" applyAlignment="1" applyProtection="1">
      <alignment horizontal="left" vertical="center" wrapText="1"/>
      <protection locked="0"/>
    </xf>
    <xf numFmtId="0" fontId="84" fillId="24" borderId="29" xfId="99" applyFont="1" applyFill="1" applyBorder="1" applyAlignment="1" applyProtection="1">
      <alignment horizontal="left" vertical="center" wrapText="1"/>
      <protection locked="0"/>
    </xf>
    <xf numFmtId="0" fontId="84" fillId="24" borderId="11" xfId="99" applyFont="1" applyFill="1" applyBorder="1" applyAlignment="1" applyProtection="1">
      <alignment horizontal="left" vertical="center" wrapText="1"/>
      <protection locked="0"/>
    </xf>
    <xf numFmtId="0" fontId="84" fillId="24" borderId="12" xfId="99" applyFont="1" applyFill="1" applyBorder="1" applyAlignment="1" applyProtection="1">
      <alignment horizontal="center" vertical="center"/>
      <protection locked="0"/>
    </xf>
    <xf numFmtId="0" fontId="84" fillId="24" borderId="11" xfId="99" applyFont="1" applyFill="1" applyBorder="1" applyAlignment="1" applyProtection="1">
      <alignment horizontal="center" vertical="center"/>
      <protection locked="0"/>
    </xf>
    <xf numFmtId="0" fontId="84" fillId="24" borderId="12" xfId="99" applyFont="1" applyFill="1" applyBorder="1" applyAlignment="1" applyProtection="1">
      <alignment horizontal="center" vertical="center" wrapText="1"/>
      <protection locked="0"/>
    </xf>
    <xf numFmtId="0" fontId="84" fillId="24" borderId="0" xfId="99" applyFont="1" applyFill="1" applyAlignment="1" applyProtection="1">
      <alignment horizontal="left" vertical="top" wrapText="1"/>
      <protection locked="0"/>
    </xf>
    <xf numFmtId="0" fontId="32" fillId="0" borderId="0" xfId="0" applyFont="1" applyAlignment="1">
      <alignment horizontal="left" vertical="center" wrapText="1"/>
    </xf>
    <xf numFmtId="0" fontId="32" fillId="0" borderId="0" xfId="0" applyFont="1" applyAlignment="1">
      <alignment horizontal="left" vertical="top" wrapText="1"/>
    </xf>
    <xf numFmtId="49" fontId="32" fillId="0" borderId="57" xfId="0" applyNumberFormat="1" applyFont="1" applyBorder="1" applyAlignment="1">
      <alignment horizontal="center" vertical="center"/>
    </xf>
    <xf numFmtId="49" fontId="32" fillId="0" borderId="76" xfId="0" applyNumberFormat="1" applyFont="1" applyBorder="1" applyAlignment="1">
      <alignment horizontal="center" vertical="center"/>
    </xf>
    <xf numFmtId="0" fontId="75" fillId="0" borderId="74" xfId="0" applyFont="1" applyBorder="1" applyAlignment="1">
      <alignment horizontal="center" vertical="center"/>
    </xf>
    <xf numFmtId="0" fontId="75" fillId="0" borderId="30" xfId="0" applyFont="1" applyBorder="1" applyAlignment="1">
      <alignment horizontal="center" vertical="center"/>
    </xf>
    <xf numFmtId="0" fontId="75" fillId="0" borderId="77" xfId="0" applyFont="1" applyBorder="1" applyAlignment="1">
      <alignment horizontal="center" vertical="center"/>
    </xf>
    <xf numFmtId="0" fontId="75" fillId="0" borderId="74" xfId="0" applyFont="1" applyBorder="1" applyAlignment="1">
      <alignment horizontal="center" vertical="center" wrapText="1"/>
    </xf>
    <xf numFmtId="0" fontId="75" fillId="0" borderId="78" xfId="0" applyFont="1" applyBorder="1" applyAlignment="1">
      <alignment horizontal="center" vertical="center" wrapText="1"/>
    </xf>
    <xf numFmtId="0" fontId="75" fillId="0" borderId="81" xfId="0" applyFont="1" applyBorder="1" applyAlignment="1">
      <alignment horizontal="center" vertical="center"/>
    </xf>
    <xf numFmtId="0" fontId="75" fillId="0" borderId="58" xfId="0" applyFont="1" applyBorder="1" applyAlignment="1">
      <alignment horizontal="center" vertical="center"/>
    </xf>
    <xf numFmtId="0" fontId="75" fillId="0" borderId="80" xfId="0" applyFont="1" applyBorder="1" applyAlignment="1">
      <alignment horizontal="center" vertical="center"/>
    </xf>
    <xf numFmtId="0" fontId="33" fillId="0" borderId="48" xfId="0" applyFont="1" applyBorder="1" applyAlignment="1">
      <alignment horizontal="center" vertical="center"/>
    </xf>
    <xf numFmtId="0" fontId="33"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8">
    <dxf>
      <font>
        <color theme="2" tint="-9.9948118533890809E-2"/>
      </font>
      <fill>
        <patternFill>
          <fgColor theme="2" tint="-9.9917600024414813E-2"/>
          <bgColor theme="2" tint="-9.9948118533890809E-2"/>
        </patternFill>
      </fill>
      <border>
        <left/>
        <right/>
        <top/>
        <bottom/>
        <vertical/>
        <horizontal/>
      </border>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937260" y="25199340"/>
              <a:ext cx="14478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937260" y="11529060"/>
              <a:ext cx="144780" cy="2971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937260" y="4533900"/>
              <a:ext cx="144780" cy="42138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937260" y="24011907"/>
              <a:ext cx="144780" cy="118743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937260" y="11452860"/>
              <a:ext cx="144780"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937260" y="25199340"/>
              <a:ext cx="144780" cy="218180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182880" y="30815280"/>
              <a:ext cx="190500"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182880" y="30815280"/>
              <a:ext cx="190500" cy="38389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137160</xdr:colOff>
          <xdr:row>106</xdr:row>
          <xdr:rowOff>137160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107</xdr:row>
          <xdr:rowOff>22860</xdr:rowOff>
        </xdr:from>
        <xdr:to>
          <xdr:col>2</xdr:col>
          <xdr:colOff>7620</xdr:colOff>
          <xdr:row>108</xdr:row>
          <xdr:rowOff>22860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108</xdr:row>
          <xdr:rowOff>22860</xdr:rowOff>
        </xdr:from>
        <xdr:to>
          <xdr:col>2</xdr:col>
          <xdr:colOff>7620</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22860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30480</xdr:rowOff>
        </xdr:from>
        <xdr:to>
          <xdr:col>3</xdr:col>
          <xdr:colOff>60960</xdr:colOff>
          <xdr:row>44</xdr:row>
          <xdr:rowOff>213360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22860</xdr:rowOff>
        </xdr:from>
        <xdr:to>
          <xdr:col>3</xdr:col>
          <xdr:colOff>22860</xdr:colOff>
          <xdr:row>45</xdr:row>
          <xdr:rowOff>236220</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213360</xdr:rowOff>
        </xdr:from>
        <xdr:to>
          <xdr:col>3</xdr:col>
          <xdr:colOff>22860</xdr:colOff>
          <xdr:row>47</xdr:row>
          <xdr:rowOff>60960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213360</xdr:rowOff>
        </xdr:from>
        <xdr:to>
          <xdr:col>3</xdr:col>
          <xdr:colOff>38100</xdr:colOff>
          <xdr:row>48</xdr:row>
          <xdr:rowOff>22860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937260" y="18956655"/>
              <a:ext cx="144780" cy="499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937260" y="23743920"/>
              <a:ext cx="144780"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937260" y="18952845"/>
              <a:ext cx="148590" cy="499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937260" y="23743920"/>
              <a:ext cx="148590"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937260" y="18952845"/>
              <a:ext cx="148590" cy="5057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937260" y="23934420"/>
              <a:ext cx="148590"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937260" y="18956655"/>
              <a:ext cx="144780" cy="50539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937260" y="23934420"/>
              <a:ext cx="144780"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937260" y="20665440"/>
              <a:ext cx="14859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937260" y="20665440"/>
              <a:ext cx="14478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937260" y="23553420"/>
              <a:ext cx="14478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937260" y="23553420"/>
              <a:ext cx="14859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225540" y="22699980"/>
              <a:ext cx="144780" cy="3581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225540" y="22699980"/>
              <a:ext cx="148590" cy="358140"/>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7620978" y="27056"/>
          <a:ext cx="6331000" cy="3182906"/>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937260" y="11529060"/>
              <a:ext cx="144780" cy="29718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5900601" y="78468"/>
          <a:ext cx="10871563" cy="902012"/>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5894681" y="75213"/>
          <a:ext cx="10850880" cy="892940"/>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734300" y="2225040"/>
              <a:ext cx="2891790" cy="6400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734300" y="5463540"/>
              <a:ext cx="2891790" cy="6400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734300" y="6103620"/>
              <a:ext cx="2891790" cy="198120"/>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L16" sqref="L16:AF16"/>
    </sheetView>
  </sheetViews>
  <sheetFormatPr defaultColWidth="9" defaultRowHeight="20.100000000000001" customHeight="1"/>
  <cols>
    <col min="1" max="1" width="6.44140625" style="16" customWidth="1"/>
    <col min="2" max="11" width="0.88671875" style="16" customWidth="1"/>
    <col min="12" max="17" width="1.44140625" style="16" customWidth="1"/>
    <col min="18" max="18" width="2.44140625" style="16" customWidth="1"/>
    <col min="19" max="19" width="1.44140625" style="16" customWidth="1"/>
    <col min="20" max="20" width="3.44140625" style="16" customWidth="1"/>
    <col min="21" max="21" width="1.77734375" style="16" customWidth="1"/>
    <col min="22" max="22" width="7.44140625" style="16" customWidth="1"/>
    <col min="23" max="23" width="14.44140625" style="16" customWidth="1"/>
    <col min="24" max="24" width="10.44140625" style="16" customWidth="1"/>
    <col min="25" max="25" width="4.88671875" style="16" customWidth="1"/>
    <col min="26" max="26" width="10.21875" style="16" customWidth="1"/>
    <col min="27" max="27" width="10.44140625" style="16" customWidth="1"/>
    <col min="28" max="28" width="10.88671875" style="283" customWidth="1"/>
    <col min="29" max="29" width="2.77734375" style="283" customWidth="1"/>
    <col min="30" max="30" width="12.44140625" style="283" customWidth="1"/>
    <col min="31" max="31" width="10.88671875" style="16" customWidth="1"/>
    <col min="32" max="32" width="9.44140625" style="16" customWidth="1"/>
    <col min="33" max="33" width="9.44140625" customWidth="1"/>
    <col min="34" max="34" width="6.44140625" customWidth="1"/>
    <col min="35" max="35" width="18.88671875" customWidth="1"/>
    <col min="36" max="36" width="16.88671875" customWidth="1"/>
    <col min="37" max="37" width="8.88671875" customWidth="1"/>
    <col min="38" max="38" width="17.44140625" customWidth="1"/>
    <col min="39" max="39" width="14" customWidth="1"/>
    <col min="40" max="43" width="9" customWidth="1"/>
  </cols>
  <sheetData>
    <row r="1" spans="1:41" s="239" customFormat="1" ht="43.95" customHeight="1">
      <c r="A1" s="770" t="s">
        <v>0</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c r="AD1" s="770"/>
      <c r="AE1" s="770"/>
      <c r="AF1" s="770"/>
      <c r="AG1" s="770"/>
      <c r="AH1" s="484"/>
      <c r="AO1" s="485" t="s">
        <v>1</v>
      </c>
    </row>
    <row r="2" spans="1:41" s="239" customFormat="1" ht="28.95" customHeight="1">
      <c r="A2" s="759" t="s">
        <v>2</v>
      </c>
      <c r="B2" s="759"/>
      <c r="C2" s="759"/>
      <c r="D2" s="759"/>
      <c r="E2" s="759"/>
      <c r="F2" s="759"/>
      <c r="G2" s="759"/>
      <c r="H2" s="759"/>
      <c r="I2" s="75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486"/>
    </row>
    <row r="3" spans="1:41" s="487" customFormat="1" ht="19.2" customHeight="1">
      <c r="A3" s="802" t="s">
        <v>3</v>
      </c>
      <c r="B3" s="802"/>
      <c r="C3" s="802"/>
      <c r="D3" s="802"/>
      <c r="E3" s="802"/>
      <c r="F3" s="802"/>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479"/>
    </row>
    <row r="4" spans="1:41" s="239" customFormat="1" ht="40.950000000000003" customHeight="1">
      <c r="A4" s="766" t="s">
        <v>4</v>
      </c>
      <c r="B4" s="766"/>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c r="AD4" s="766"/>
      <c r="AE4" s="766"/>
      <c r="AF4" s="766"/>
      <c r="AG4" s="766"/>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95"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95" customHeight="1">
      <c r="A8" s="759"/>
      <c r="B8" s="759"/>
      <c r="C8" s="759"/>
      <c r="D8" s="759"/>
      <c r="E8" s="759"/>
      <c r="F8" s="759"/>
      <c r="G8" s="759"/>
      <c r="H8" s="759"/>
      <c r="I8" s="759"/>
      <c r="J8" s="759"/>
      <c r="K8" s="759"/>
      <c r="L8" s="759"/>
      <c r="M8" s="759"/>
      <c r="N8" s="759"/>
      <c r="O8" s="759"/>
      <c r="P8" s="759"/>
      <c r="Q8" s="759"/>
      <c r="R8" s="759"/>
      <c r="S8" s="759"/>
      <c r="T8" s="759"/>
      <c r="U8" s="759"/>
      <c r="V8" s="759"/>
      <c r="W8" s="759"/>
      <c r="X8" s="759"/>
      <c r="Y8" s="759"/>
      <c r="Z8" s="759"/>
      <c r="AA8" s="759"/>
      <c r="AB8" s="759"/>
      <c r="AC8" s="759"/>
      <c r="AD8" s="759"/>
      <c r="AE8" s="759"/>
      <c r="AF8" s="759"/>
      <c r="AG8" s="759"/>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95" customHeight="1">
      <c r="A11" s="261" t="s">
        <v>7</v>
      </c>
      <c r="B11" s="490"/>
      <c r="C11" s="793" t="s">
        <v>383</v>
      </c>
      <c r="D11" s="794"/>
      <c r="E11" s="794"/>
      <c r="F11" s="794"/>
      <c r="G11" s="794"/>
      <c r="H11" s="794"/>
      <c r="I11" s="794"/>
      <c r="J11" s="794"/>
      <c r="K11" s="794"/>
      <c r="L11" s="794"/>
      <c r="M11" s="794"/>
      <c r="N11" s="794"/>
      <c r="O11" s="794"/>
      <c r="P11" s="794"/>
      <c r="Q11" s="794"/>
      <c r="R11" s="795"/>
      <c r="S11" s="261"/>
      <c r="T11" s="261"/>
      <c r="U11" s="261"/>
      <c r="V11" s="261"/>
      <c r="W11" s="261"/>
      <c r="X11" s="261"/>
      <c r="Y11" s="261"/>
      <c r="Z11" s="261"/>
      <c r="AA11" s="261"/>
      <c r="AB11"/>
      <c r="AC11"/>
      <c r="AD11"/>
    </row>
    <row r="12" spans="1:41" ht="13.2"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787" t="s">
        <v>9</v>
      </c>
      <c r="B14" s="787"/>
      <c r="C14" s="787"/>
      <c r="D14" s="787"/>
      <c r="E14" s="787"/>
      <c r="F14" s="787"/>
      <c r="G14" s="787"/>
      <c r="H14" s="787"/>
      <c r="I14" s="787"/>
      <c r="J14" s="787"/>
      <c r="K14" s="787"/>
      <c r="L14" s="787"/>
      <c r="M14" s="787"/>
      <c r="N14" s="787"/>
      <c r="O14" s="787"/>
      <c r="P14" s="787"/>
      <c r="Q14" s="787"/>
      <c r="R14" s="787"/>
      <c r="S14" s="787"/>
      <c r="T14" s="787"/>
      <c r="U14" s="787"/>
      <c r="V14" s="787"/>
      <c r="W14" s="787"/>
      <c r="X14" s="787"/>
      <c r="Y14" s="787"/>
      <c r="Z14" s="787"/>
      <c r="AA14" s="787"/>
      <c r="AB14" s="16"/>
      <c r="AC14" s="16"/>
      <c r="AD14" s="16"/>
      <c r="AE14" s="16"/>
      <c r="AF14" s="16"/>
    </row>
    <row r="15" spans="1:41" ht="20.100000000000001" customHeight="1">
      <c r="A15" s="791" t="s">
        <v>10</v>
      </c>
      <c r="B15" s="779" t="s">
        <v>11</v>
      </c>
      <c r="C15" s="779"/>
      <c r="D15" s="779"/>
      <c r="E15" s="779"/>
      <c r="F15" s="779"/>
      <c r="G15" s="779"/>
      <c r="H15" s="779"/>
      <c r="I15" s="779"/>
      <c r="J15" s="779"/>
      <c r="K15" s="779"/>
      <c r="L15" s="796" t="s">
        <v>2490</v>
      </c>
      <c r="M15" s="797"/>
      <c r="N15" s="797"/>
      <c r="O15" s="797"/>
      <c r="P15" s="797"/>
      <c r="Q15" s="797"/>
      <c r="R15" s="797"/>
      <c r="S15" s="797"/>
      <c r="T15" s="797"/>
      <c r="U15" s="797"/>
      <c r="V15" s="797"/>
      <c r="W15" s="797"/>
      <c r="X15" s="797"/>
      <c r="Y15" s="797"/>
      <c r="Z15" s="797"/>
      <c r="AA15" s="797"/>
      <c r="AB15" s="797"/>
      <c r="AC15" s="797"/>
      <c r="AD15" s="797"/>
      <c r="AE15" s="797"/>
      <c r="AF15" s="798"/>
    </row>
    <row r="16" spans="1:41" ht="20.100000000000001" customHeight="1">
      <c r="A16" s="792"/>
      <c r="B16" s="779" t="s">
        <v>12</v>
      </c>
      <c r="C16" s="779"/>
      <c r="D16" s="779"/>
      <c r="E16" s="779"/>
      <c r="F16" s="779"/>
      <c r="G16" s="779"/>
      <c r="H16" s="779"/>
      <c r="I16" s="779"/>
      <c r="J16" s="779"/>
      <c r="K16" s="779"/>
      <c r="L16" s="796" t="s">
        <v>2490</v>
      </c>
      <c r="M16" s="797"/>
      <c r="N16" s="797"/>
      <c r="O16" s="797"/>
      <c r="P16" s="797"/>
      <c r="Q16" s="797"/>
      <c r="R16" s="797"/>
      <c r="S16" s="797"/>
      <c r="T16" s="797"/>
      <c r="U16" s="797"/>
      <c r="V16" s="797"/>
      <c r="W16" s="797"/>
      <c r="X16" s="797"/>
      <c r="Y16" s="797"/>
      <c r="Z16" s="797"/>
      <c r="AA16" s="797"/>
      <c r="AB16" s="797"/>
      <c r="AC16" s="797"/>
      <c r="AD16" s="797"/>
      <c r="AE16" s="797"/>
      <c r="AF16" s="798"/>
    </row>
    <row r="17" spans="1:41" ht="20.100000000000001" customHeight="1">
      <c r="A17" s="773" t="s">
        <v>13</v>
      </c>
      <c r="B17" s="779" t="s">
        <v>14</v>
      </c>
      <c r="C17" s="779"/>
      <c r="D17" s="779"/>
      <c r="E17" s="779"/>
      <c r="F17" s="779"/>
      <c r="G17" s="779"/>
      <c r="H17" s="779"/>
      <c r="I17" s="779"/>
      <c r="J17" s="779"/>
      <c r="K17" s="779"/>
      <c r="L17" s="816" t="s">
        <v>2491</v>
      </c>
      <c r="M17" s="817"/>
      <c r="N17" s="817"/>
      <c r="O17" s="818"/>
      <c r="P17" s="491" t="s">
        <v>15</v>
      </c>
      <c r="Q17" s="819" t="s">
        <v>2492</v>
      </c>
      <c r="R17" s="820"/>
      <c r="S17" s="820"/>
      <c r="T17" s="820"/>
      <c r="U17" s="821"/>
      <c r="V17" s="488"/>
      <c r="W17" s="488"/>
      <c r="X17" s="488"/>
      <c r="Y17" s="488"/>
      <c r="Z17" s="488"/>
      <c r="AB17" s="16"/>
      <c r="AC17" s="16"/>
      <c r="AD17" s="16"/>
      <c r="AO17" s="282" t="s">
        <v>16</v>
      </c>
    </row>
    <row r="18" spans="1:41" ht="44.1" customHeight="1">
      <c r="A18" s="814"/>
      <c r="B18" s="815" t="s">
        <v>17</v>
      </c>
      <c r="C18" s="815"/>
      <c r="D18" s="815"/>
      <c r="E18" s="815"/>
      <c r="F18" s="815"/>
      <c r="G18" s="815"/>
      <c r="H18" s="815"/>
      <c r="I18" s="815"/>
      <c r="J18" s="815"/>
      <c r="K18" s="815"/>
      <c r="L18" s="796" t="s">
        <v>2493</v>
      </c>
      <c r="M18" s="797"/>
      <c r="N18" s="797"/>
      <c r="O18" s="797"/>
      <c r="P18" s="797"/>
      <c r="Q18" s="797"/>
      <c r="R18" s="797"/>
      <c r="S18" s="797"/>
      <c r="T18" s="797"/>
      <c r="U18" s="797"/>
      <c r="V18" s="797"/>
      <c r="W18" s="797"/>
      <c r="X18" s="797"/>
      <c r="Y18" s="797"/>
      <c r="Z18" s="797"/>
      <c r="AA18" s="797"/>
      <c r="AB18" s="797"/>
      <c r="AC18" s="797"/>
      <c r="AD18" s="797"/>
      <c r="AE18" s="797"/>
      <c r="AF18" s="798"/>
      <c r="AO18" s="282" t="str">
        <f>L17&amp;"-"&amp;Q17</f>
        <v>100-0005</v>
      </c>
    </row>
    <row r="19" spans="1:41" ht="38.25" customHeight="1">
      <c r="A19" s="774"/>
      <c r="B19" s="815" t="s">
        <v>18</v>
      </c>
      <c r="C19" s="815"/>
      <c r="D19" s="815"/>
      <c r="E19" s="815"/>
      <c r="F19" s="815"/>
      <c r="G19" s="815"/>
      <c r="H19" s="815"/>
      <c r="I19" s="815"/>
      <c r="J19" s="815"/>
      <c r="K19" s="815"/>
      <c r="L19" s="799" t="s">
        <v>2494</v>
      </c>
      <c r="M19" s="800"/>
      <c r="N19" s="800"/>
      <c r="O19" s="800"/>
      <c r="P19" s="800"/>
      <c r="Q19" s="800"/>
      <c r="R19" s="800"/>
      <c r="S19" s="800"/>
      <c r="T19" s="800"/>
      <c r="U19" s="800"/>
      <c r="V19" s="800"/>
      <c r="W19" s="800"/>
      <c r="X19" s="800"/>
      <c r="Y19" s="800"/>
      <c r="Z19" s="800"/>
      <c r="AA19" s="800"/>
      <c r="AB19" s="800"/>
      <c r="AC19" s="800"/>
      <c r="AD19" s="800"/>
      <c r="AE19" s="800"/>
      <c r="AF19" s="801"/>
    </row>
    <row r="20" spans="1:41" ht="30" customHeight="1">
      <c r="A20" s="777" t="s">
        <v>19</v>
      </c>
      <c r="B20" s="776" t="s">
        <v>20</v>
      </c>
      <c r="C20" s="779"/>
      <c r="D20" s="779"/>
      <c r="E20" s="779"/>
      <c r="F20" s="779"/>
      <c r="G20" s="779"/>
      <c r="H20" s="779"/>
      <c r="I20" s="779"/>
      <c r="J20" s="779"/>
      <c r="K20" s="779"/>
      <c r="L20" s="780" t="s">
        <v>2495</v>
      </c>
      <c r="M20" s="781"/>
      <c r="N20" s="781"/>
      <c r="O20" s="781"/>
      <c r="P20" s="781"/>
      <c r="Q20" s="781"/>
      <c r="R20" s="781"/>
      <c r="S20" s="781"/>
      <c r="T20" s="781"/>
      <c r="U20" s="781"/>
      <c r="V20" s="781"/>
      <c r="W20" s="781"/>
      <c r="X20" s="781"/>
      <c r="Y20" s="781"/>
      <c r="Z20" s="781"/>
      <c r="AA20" s="781"/>
      <c r="AB20" s="781"/>
      <c r="AC20" s="781"/>
      <c r="AD20" s="781"/>
      <c r="AE20" s="781"/>
      <c r="AF20" s="782"/>
    </row>
    <row r="21" spans="1:41" ht="19.5" customHeight="1">
      <c r="A21" s="778"/>
      <c r="B21" s="775" t="s">
        <v>21</v>
      </c>
      <c r="C21" s="775"/>
      <c r="D21" s="775"/>
      <c r="E21" s="775"/>
      <c r="F21" s="775"/>
      <c r="G21" s="775"/>
      <c r="H21" s="775"/>
      <c r="I21" s="775"/>
      <c r="J21" s="775"/>
      <c r="K21" s="776"/>
      <c r="L21" s="780" t="s">
        <v>2496</v>
      </c>
      <c r="M21" s="781"/>
      <c r="N21" s="781"/>
      <c r="O21" s="781"/>
      <c r="P21" s="781"/>
      <c r="Q21" s="781"/>
      <c r="R21" s="781"/>
      <c r="S21" s="781"/>
      <c r="T21" s="781"/>
      <c r="U21" s="781"/>
      <c r="V21" s="781"/>
      <c r="W21" s="781"/>
      <c r="X21" s="781"/>
      <c r="Y21" s="781"/>
      <c r="Z21" s="781"/>
      <c r="AA21" s="781"/>
      <c r="AB21" s="781"/>
      <c r="AC21" s="781"/>
      <c r="AD21" s="781"/>
      <c r="AE21" s="781"/>
      <c r="AF21" s="782"/>
    </row>
    <row r="22" spans="1:41" ht="20.100000000000001" customHeight="1">
      <c r="A22" s="788" t="s">
        <v>22</v>
      </c>
      <c r="B22" s="789"/>
      <c r="C22" s="789"/>
      <c r="D22" s="789"/>
      <c r="E22" s="789"/>
      <c r="F22" s="789"/>
      <c r="G22" s="789"/>
      <c r="H22" s="789"/>
      <c r="I22" s="789"/>
      <c r="J22" s="789"/>
      <c r="K22" s="790"/>
      <c r="L22" s="803" t="s">
        <v>2497</v>
      </c>
      <c r="M22" s="804"/>
      <c r="N22" s="804"/>
      <c r="O22" s="804"/>
      <c r="P22" s="804"/>
      <c r="Q22" s="804"/>
      <c r="R22" s="804"/>
      <c r="S22" s="804"/>
      <c r="T22" s="804"/>
      <c r="U22" s="804"/>
      <c r="V22" s="805"/>
      <c r="W22" s="492"/>
      <c r="X22" s="492"/>
      <c r="Y22" s="492"/>
      <c r="Z22" s="492"/>
      <c r="AA22" s="493"/>
      <c r="AB22" s="493"/>
      <c r="AC22" s="493"/>
      <c r="AD22" s="493"/>
      <c r="AE22" s="493"/>
      <c r="AF22" s="493"/>
    </row>
    <row r="23" spans="1:41" ht="20.100000000000001" customHeight="1">
      <c r="A23" s="771" t="s">
        <v>23</v>
      </c>
      <c r="B23" s="779" t="s">
        <v>11</v>
      </c>
      <c r="C23" s="779"/>
      <c r="D23" s="779"/>
      <c r="E23" s="779"/>
      <c r="F23" s="779"/>
      <c r="G23" s="779"/>
      <c r="H23" s="779"/>
      <c r="I23" s="779"/>
      <c r="J23" s="779"/>
      <c r="K23" s="779"/>
      <c r="L23" s="780" t="s">
        <v>2498</v>
      </c>
      <c r="M23" s="781"/>
      <c r="N23" s="781"/>
      <c r="O23" s="781"/>
      <c r="P23" s="781"/>
      <c r="Q23" s="781"/>
      <c r="R23" s="781"/>
      <c r="S23" s="781"/>
      <c r="T23" s="781"/>
      <c r="U23" s="781"/>
      <c r="V23" s="781"/>
      <c r="W23" s="781"/>
      <c r="X23" s="782"/>
      <c r="Y23" s="492"/>
      <c r="Z23" s="492"/>
      <c r="AA23" s="493"/>
      <c r="AB23" s="493"/>
      <c r="AC23" s="493"/>
      <c r="AD23" s="493"/>
      <c r="AE23" s="493"/>
      <c r="AF23" s="493"/>
    </row>
    <row r="24" spans="1:41" ht="20.100000000000001" customHeight="1">
      <c r="A24" s="772"/>
      <c r="B24" s="786" t="s">
        <v>21</v>
      </c>
      <c r="C24" s="786"/>
      <c r="D24" s="786"/>
      <c r="E24" s="786"/>
      <c r="F24" s="786"/>
      <c r="G24" s="786"/>
      <c r="H24" s="786"/>
      <c r="I24" s="786"/>
      <c r="J24" s="786"/>
      <c r="K24" s="786"/>
      <c r="L24" s="780" t="s">
        <v>2499</v>
      </c>
      <c r="M24" s="781"/>
      <c r="N24" s="781"/>
      <c r="O24" s="781"/>
      <c r="P24" s="781"/>
      <c r="Q24" s="781"/>
      <c r="R24" s="781"/>
      <c r="S24" s="781"/>
      <c r="T24" s="781"/>
      <c r="U24" s="781"/>
      <c r="V24" s="781"/>
      <c r="W24" s="781"/>
      <c r="X24" s="782"/>
      <c r="Y24" s="492"/>
      <c r="Z24" s="492"/>
      <c r="AA24" s="493"/>
      <c r="AB24" s="493"/>
      <c r="AC24" s="493"/>
      <c r="AD24" s="493"/>
      <c r="AE24" s="493"/>
      <c r="AF24" s="493"/>
    </row>
    <row r="25" spans="1:41" ht="20.100000000000001" customHeight="1">
      <c r="A25" s="773" t="s">
        <v>24</v>
      </c>
      <c r="B25" s="779" t="s">
        <v>25</v>
      </c>
      <c r="C25" s="779"/>
      <c r="D25" s="779"/>
      <c r="E25" s="779"/>
      <c r="F25" s="779"/>
      <c r="G25" s="779"/>
      <c r="H25" s="779"/>
      <c r="I25" s="779"/>
      <c r="J25" s="779"/>
      <c r="K25" s="779"/>
      <c r="L25" s="780" t="s">
        <v>2500</v>
      </c>
      <c r="M25" s="781"/>
      <c r="N25" s="781"/>
      <c r="O25" s="781"/>
      <c r="P25" s="781"/>
      <c r="Q25" s="781"/>
      <c r="R25" s="781"/>
      <c r="S25" s="781"/>
      <c r="T25" s="781"/>
      <c r="U25" s="781"/>
      <c r="V25" s="781"/>
      <c r="W25" s="781"/>
      <c r="X25" s="782"/>
      <c r="Y25" s="492"/>
      <c r="Z25" s="492"/>
      <c r="AA25" s="493"/>
      <c r="AB25" s="493"/>
      <c r="AC25" s="493"/>
      <c r="AD25" s="493"/>
      <c r="AE25" s="493"/>
      <c r="AF25" s="493"/>
    </row>
    <row r="26" spans="1:41" ht="20.100000000000001" customHeight="1">
      <c r="A26" s="774"/>
      <c r="B26" s="779" t="s">
        <v>26</v>
      </c>
      <c r="C26" s="779"/>
      <c r="D26" s="779"/>
      <c r="E26" s="779"/>
      <c r="F26" s="779"/>
      <c r="G26" s="779"/>
      <c r="H26" s="779"/>
      <c r="I26" s="779"/>
      <c r="J26" s="779"/>
      <c r="K26" s="779"/>
      <c r="L26" s="783" t="s">
        <v>2501</v>
      </c>
      <c r="M26" s="784"/>
      <c r="N26" s="784"/>
      <c r="O26" s="784"/>
      <c r="P26" s="784"/>
      <c r="Q26" s="784"/>
      <c r="R26" s="784"/>
      <c r="S26" s="784"/>
      <c r="T26" s="784"/>
      <c r="U26" s="784"/>
      <c r="V26" s="784"/>
      <c r="W26" s="784"/>
      <c r="X26" s="785"/>
      <c r="Y26" s="492"/>
      <c r="Z26" s="492"/>
      <c r="AA26" s="493"/>
      <c r="AB26" s="493"/>
      <c r="AC26" s="493"/>
      <c r="AD26" s="493"/>
      <c r="AE26" s="493"/>
      <c r="AF26" s="493"/>
    </row>
    <row r="27" spans="1:41" ht="13.95"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 customHeight="1" thickBot="1">
      <c r="A30" s="759" t="s">
        <v>29</v>
      </c>
      <c r="B30" s="759"/>
      <c r="C30" s="759"/>
      <c r="D30" s="759"/>
      <c r="E30" s="759"/>
      <c r="F30" s="759"/>
      <c r="G30" s="759"/>
      <c r="H30" s="759"/>
      <c r="I30" s="759"/>
      <c r="J30" s="759"/>
      <c r="K30" s="759"/>
      <c r="L30" s="759"/>
      <c r="M30" s="759"/>
      <c r="N30" s="759"/>
      <c r="O30" s="759"/>
      <c r="P30" s="759"/>
      <c r="Q30" s="759"/>
      <c r="R30" s="759"/>
      <c r="S30" s="759"/>
      <c r="T30" s="759"/>
      <c r="U30" s="759"/>
      <c r="V30" s="759"/>
      <c r="W30" s="759"/>
      <c r="X30" s="759"/>
      <c r="Y30" s="759"/>
      <c r="Z30" s="759"/>
      <c r="AA30" s="759"/>
      <c r="AB30" s="759"/>
      <c r="AC30" s="759"/>
      <c r="AD30" s="759"/>
      <c r="AE30" s="759"/>
      <c r="AF30" s="759"/>
      <c r="AG30" s="759"/>
    </row>
    <row r="31" spans="1:41" s="239" customFormat="1" ht="23.4" customHeight="1" thickBot="1">
      <c r="A31" s="762" t="s">
        <v>30</v>
      </c>
      <c r="B31" s="762"/>
      <c r="C31" s="762"/>
      <c r="D31" s="762"/>
      <c r="E31" s="762"/>
      <c r="F31" s="762"/>
      <c r="G31" s="762"/>
      <c r="H31" s="762"/>
      <c r="I31" s="762"/>
      <c r="J31" s="762"/>
      <c r="K31" s="762"/>
      <c r="L31" s="762"/>
      <c r="M31" s="762"/>
      <c r="N31" s="762"/>
      <c r="O31" s="762"/>
      <c r="P31" s="762"/>
      <c r="Q31" s="762"/>
      <c r="R31" s="762"/>
      <c r="S31" s="762"/>
      <c r="T31" s="762"/>
      <c r="U31" s="762"/>
      <c r="V31" s="762"/>
      <c r="W31" s="762"/>
      <c r="X31" s="762"/>
      <c r="Y31" s="762"/>
      <c r="Z31" s="762"/>
      <c r="AA31" s="762"/>
      <c r="AB31" s="762"/>
      <c r="AC31" s="762"/>
      <c r="AD31" s="762"/>
      <c r="AE31" s="762"/>
      <c r="AF31" s="763"/>
      <c r="AG31" s="498" t="str">
        <f>IF(L16="","",IF(AND(W33="✓",W34="✓",W35="✓",W36="✓"),"○","×"))</f>
        <v>○</v>
      </c>
    </row>
    <row r="32" spans="1:41" s="239" customFormat="1" ht="17.399999999999999"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809" t="s">
        <v>32</v>
      </c>
      <c r="B33" s="810"/>
      <c r="C33" s="810"/>
      <c r="D33" s="810"/>
      <c r="E33" s="810"/>
      <c r="F33" s="810"/>
      <c r="G33" s="810"/>
      <c r="H33" s="810"/>
      <c r="I33" s="810"/>
      <c r="J33" s="810"/>
      <c r="K33" s="810"/>
      <c r="L33" s="810"/>
      <c r="M33" s="810"/>
      <c r="N33" s="810"/>
      <c r="O33" s="810"/>
      <c r="P33" s="810"/>
      <c r="Q33" s="810"/>
      <c r="R33" s="810"/>
      <c r="S33" s="811"/>
      <c r="T33" s="808">
        <f>COUNTIF($Z$40:$AB$139,"*介護予防*")</f>
        <v>2</v>
      </c>
      <c r="U33" s="808"/>
      <c r="V33" s="477" t="s">
        <v>33</v>
      </c>
      <c r="W33" s="231" t="s">
        <v>2515</v>
      </c>
      <c r="Y33" s="238"/>
      <c r="Z33" s="238"/>
      <c r="AA33" s="238"/>
      <c r="AB33" s="238"/>
      <c r="AC33" s="238"/>
      <c r="AD33" s="238"/>
      <c r="AE33" s="238"/>
      <c r="AF33" s="238"/>
      <c r="AG33" s="238"/>
    </row>
    <row r="34" spans="1:43" s="239" customFormat="1" ht="18">
      <c r="A34" s="809" t="s">
        <v>34</v>
      </c>
      <c r="B34" s="810"/>
      <c r="C34" s="810"/>
      <c r="D34" s="810"/>
      <c r="E34" s="810"/>
      <c r="F34" s="810"/>
      <c r="G34" s="810"/>
      <c r="H34" s="810"/>
      <c r="I34" s="810"/>
      <c r="J34" s="810"/>
      <c r="K34" s="810"/>
      <c r="L34" s="810"/>
      <c r="M34" s="810"/>
      <c r="N34" s="810"/>
      <c r="O34" s="810"/>
      <c r="P34" s="810"/>
      <c r="Q34" s="810"/>
      <c r="R34" s="810"/>
      <c r="S34" s="811"/>
      <c r="T34" s="808">
        <f>COUNTIF($Z$40:$AB$139,"*短期利用型*")</f>
        <v>1</v>
      </c>
      <c r="U34" s="808"/>
      <c r="V34" s="477" t="s">
        <v>33</v>
      </c>
      <c r="W34" s="232" t="s">
        <v>2515</v>
      </c>
      <c r="Y34" s="238"/>
      <c r="Z34" s="238"/>
      <c r="AA34" s="238"/>
      <c r="AB34" s="238"/>
      <c r="AC34" s="238"/>
      <c r="AD34" s="238"/>
      <c r="AE34" s="238"/>
      <c r="AF34" s="238"/>
      <c r="AG34" s="238"/>
    </row>
    <row r="35" spans="1:43" s="239" customFormat="1" ht="18">
      <c r="A35" s="809" t="s">
        <v>35</v>
      </c>
      <c r="B35" s="810"/>
      <c r="C35" s="810"/>
      <c r="D35" s="810"/>
      <c r="E35" s="810"/>
      <c r="F35" s="810"/>
      <c r="G35" s="810"/>
      <c r="H35" s="810"/>
      <c r="I35" s="810"/>
      <c r="J35" s="810"/>
      <c r="K35" s="810"/>
      <c r="L35" s="810"/>
      <c r="M35" s="810"/>
      <c r="N35" s="810"/>
      <c r="O35" s="810"/>
      <c r="P35" s="810"/>
      <c r="Q35" s="810"/>
      <c r="R35" s="810"/>
      <c r="S35" s="811"/>
      <c r="T35" s="808">
        <f>COUNTIF($Z$40:$AB$139,"*独自*")+COUNTIF($Z$40:$AB$139,"介護予防ケアマネジメント")</f>
        <v>1</v>
      </c>
      <c r="U35" s="808"/>
      <c r="V35" s="477" t="s">
        <v>33</v>
      </c>
      <c r="W35" s="232" t="s">
        <v>2515</v>
      </c>
      <c r="Y35" s="238"/>
      <c r="Z35" s="238"/>
      <c r="AA35" s="238"/>
      <c r="AB35" s="238"/>
      <c r="AC35" s="238"/>
      <c r="AD35" s="238"/>
      <c r="AE35" s="238"/>
      <c r="AF35" s="238"/>
      <c r="AG35" s="238"/>
    </row>
    <row r="36" spans="1:43" s="239" customFormat="1" ht="18.600000000000001" thickBot="1">
      <c r="A36" s="809" t="s">
        <v>36</v>
      </c>
      <c r="B36" s="810"/>
      <c r="C36" s="810"/>
      <c r="D36" s="810"/>
      <c r="E36" s="810"/>
      <c r="F36" s="810"/>
      <c r="G36" s="810"/>
      <c r="H36" s="810"/>
      <c r="I36" s="810"/>
      <c r="J36" s="810"/>
      <c r="K36" s="810"/>
      <c r="L36" s="810"/>
      <c r="M36" s="810"/>
      <c r="N36" s="810"/>
      <c r="O36" s="810"/>
      <c r="P36" s="810"/>
      <c r="Q36" s="810"/>
      <c r="R36" s="810"/>
      <c r="S36" s="811"/>
      <c r="T36" s="808">
        <f>COUNTIF(AQ40:AR139,"その他")</f>
        <v>3</v>
      </c>
      <c r="U36" s="808"/>
      <c r="V36" s="477" t="s">
        <v>33</v>
      </c>
      <c r="W36" s="233" t="s">
        <v>2515</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5" customHeight="1">
      <c r="A38" s="812" t="s">
        <v>37</v>
      </c>
      <c r="B38" s="823" t="s">
        <v>38</v>
      </c>
      <c r="C38" s="824"/>
      <c r="D38" s="824"/>
      <c r="E38" s="824"/>
      <c r="F38" s="824"/>
      <c r="G38" s="824"/>
      <c r="H38" s="824"/>
      <c r="I38" s="824"/>
      <c r="J38" s="824"/>
      <c r="K38" s="825"/>
      <c r="L38" s="823" t="s">
        <v>39</v>
      </c>
      <c r="M38" s="824"/>
      <c r="N38" s="824"/>
      <c r="O38" s="824"/>
      <c r="P38" s="825"/>
      <c r="Q38" s="834" t="s">
        <v>40</v>
      </c>
      <c r="R38" s="835"/>
      <c r="S38" s="835"/>
      <c r="T38" s="835"/>
      <c r="U38" s="835"/>
      <c r="V38" s="836"/>
      <c r="W38" s="764" t="s">
        <v>41</v>
      </c>
      <c r="X38" s="764"/>
      <c r="Y38" s="764"/>
      <c r="Z38" s="764" t="s">
        <v>42</v>
      </c>
      <c r="AA38" s="764"/>
      <c r="AB38" s="764"/>
      <c r="AC38" s="806" t="s">
        <v>43</v>
      </c>
      <c r="AD38" s="757" t="s">
        <v>44</v>
      </c>
      <c r="AE38" s="837" t="s">
        <v>45</v>
      </c>
      <c r="AF38" s="760" t="s">
        <v>46</v>
      </c>
      <c r="AG38" s="825" t="s">
        <v>47</v>
      </c>
      <c r="AH38"/>
      <c r="AI38"/>
      <c r="AJ38"/>
      <c r="AK38"/>
      <c r="AL38"/>
      <c r="AM38"/>
      <c r="AN38"/>
    </row>
    <row r="39" spans="1:43" s="239" customFormat="1" ht="47.4" customHeight="1" thickBot="1">
      <c r="A39" s="813"/>
      <c r="B39" s="826"/>
      <c r="C39" s="827"/>
      <c r="D39" s="827"/>
      <c r="E39" s="827"/>
      <c r="F39" s="827"/>
      <c r="G39" s="827"/>
      <c r="H39" s="827"/>
      <c r="I39" s="827"/>
      <c r="J39" s="827"/>
      <c r="K39" s="828"/>
      <c r="L39" s="826"/>
      <c r="M39" s="827"/>
      <c r="N39" s="827"/>
      <c r="O39" s="827"/>
      <c r="P39" s="828"/>
      <c r="Q39" s="757" t="s">
        <v>48</v>
      </c>
      <c r="R39" s="773"/>
      <c r="S39" s="773"/>
      <c r="T39" s="773"/>
      <c r="U39" s="773"/>
      <c r="V39" s="478" t="s">
        <v>49</v>
      </c>
      <c r="W39" s="757"/>
      <c r="X39" s="757"/>
      <c r="Y39" s="757"/>
      <c r="Z39" s="757"/>
      <c r="AA39" s="757"/>
      <c r="AB39" s="757"/>
      <c r="AC39" s="807"/>
      <c r="AD39" s="758"/>
      <c r="AE39" s="838"/>
      <c r="AF39" s="761"/>
      <c r="AG39" s="828"/>
      <c r="AH39"/>
      <c r="AI39"/>
      <c r="AJ39"/>
      <c r="AK39"/>
      <c r="AL39"/>
      <c r="AM39"/>
      <c r="AN39"/>
    </row>
    <row r="40" spans="1:43" ht="45" customHeight="1">
      <c r="A40" s="650">
        <v>1</v>
      </c>
      <c r="B40" s="829" t="s">
        <v>2502</v>
      </c>
      <c r="C40" s="830"/>
      <c r="D40" s="830"/>
      <c r="E40" s="830"/>
      <c r="F40" s="830"/>
      <c r="G40" s="830"/>
      <c r="H40" s="830"/>
      <c r="I40" s="830"/>
      <c r="J40" s="830"/>
      <c r="K40" s="830"/>
      <c r="L40" s="832" t="s">
        <v>2624</v>
      </c>
      <c r="M40" s="832"/>
      <c r="N40" s="832"/>
      <c r="O40" s="832"/>
      <c r="P40" s="832"/>
      <c r="Q40" s="831" t="s">
        <v>547</v>
      </c>
      <c r="R40" s="831"/>
      <c r="S40" s="831"/>
      <c r="T40" s="831"/>
      <c r="U40" s="831"/>
      <c r="V40" s="649" t="s">
        <v>1635</v>
      </c>
      <c r="W40" s="765" t="s">
        <v>2503</v>
      </c>
      <c r="X40" s="765"/>
      <c r="Y40" s="765"/>
      <c r="Z40" s="765" t="s">
        <v>385</v>
      </c>
      <c r="AA40" s="765"/>
      <c r="AB40" s="765"/>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10</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50">
        <f>A40+1</f>
        <v>2</v>
      </c>
      <c r="B41" s="767" t="s">
        <v>2504</v>
      </c>
      <c r="C41" s="768"/>
      <c r="D41" s="768"/>
      <c r="E41" s="768"/>
      <c r="F41" s="768"/>
      <c r="G41" s="768"/>
      <c r="H41" s="768"/>
      <c r="I41" s="768"/>
      <c r="J41" s="768"/>
      <c r="K41" s="768"/>
      <c r="L41" s="769" t="s">
        <v>2624</v>
      </c>
      <c r="M41" s="769"/>
      <c r="N41" s="769"/>
      <c r="O41" s="769"/>
      <c r="P41" s="769"/>
      <c r="Q41" s="822" t="s">
        <v>547</v>
      </c>
      <c r="R41" s="822"/>
      <c r="S41" s="822"/>
      <c r="T41" s="822"/>
      <c r="U41" s="822"/>
      <c r="V41" s="648" t="s">
        <v>1636</v>
      </c>
      <c r="W41" s="756" t="s">
        <v>2505</v>
      </c>
      <c r="X41" s="756"/>
      <c r="Y41" s="756"/>
      <c r="Z41" s="756" t="s">
        <v>443</v>
      </c>
      <c r="AA41" s="756"/>
      <c r="AB41" s="756"/>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v>
      </c>
      <c r="AP41" s="501" t="str">
        <f>IF($L$16="", "", VLOOKUP(Z41,【参考】数式用!$A$2:$O$57,14,FALSE))</f>
        <v>加算対象</v>
      </c>
      <c r="AQ41" s="282" t="str">
        <f>VLOOKUP(Z41,【参考】数式用!$A$2:$O$57,15,FALSE)</f>
        <v>その他</v>
      </c>
    </row>
    <row r="42" spans="1:43" ht="49.95" customHeight="1">
      <c r="A42" s="650">
        <f t="shared" ref="A42:A105" si="1">A41+1</f>
        <v>3</v>
      </c>
      <c r="B42" s="767" t="s">
        <v>2506</v>
      </c>
      <c r="C42" s="768"/>
      <c r="D42" s="768"/>
      <c r="E42" s="768"/>
      <c r="F42" s="768"/>
      <c r="G42" s="768"/>
      <c r="H42" s="768"/>
      <c r="I42" s="768"/>
      <c r="J42" s="768"/>
      <c r="K42" s="768"/>
      <c r="L42" s="769" t="s">
        <v>383</v>
      </c>
      <c r="M42" s="769"/>
      <c r="N42" s="769"/>
      <c r="O42" s="769"/>
      <c r="P42" s="769"/>
      <c r="Q42" s="822" t="s">
        <v>490</v>
      </c>
      <c r="R42" s="822"/>
      <c r="S42" s="822"/>
      <c r="T42" s="822"/>
      <c r="U42" s="822"/>
      <c r="V42" s="648" t="s">
        <v>1640</v>
      </c>
      <c r="W42" s="756" t="s">
        <v>2507</v>
      </c>
      <c r="X42" s="756"/>
      <c r="Y42" s="756"/>
      <c r="Z42" s="756" t="s">
        <v>2508</v>
      </c>
      <c r="AA42" s="756"/>
      <c r="AB42" s="756"/>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5" customHeight="1">
      <c r="A43" s="650">
        <f t="shared" si="1"/>
        <v>4</v>
      </c>
      <c r="B43" s="767" t="s">
        <v>2509</v>
      </c>
      <c r="C43" s="768"/>
      <c r="D43" s="768"/>
      <c r="E43" s="768"/>
      <c r="F43" s="768"/>
      <c r="G43" s="768"/>
      <c r="H43" s="768"/>
      <c r="I43" s="768"/>
      <c r="J43" s="768"/>
      <c r="K43" s="768"/>
      <c r="L43" s="769" t="s">
        <v>383</v>
      </c>
      <c r="M43" s="769"/>
      <c r="N43" s="769"/>
      <c r="O43" s="769"/>
      <c r="P43" s="769"/>
      <c r="Q43" s="822" t="s">
        <v>490</v>
      </c>
      <c r="R43" s="822"/>
      <c r="S43" s="822"/>
      <c r="T43" s="822"/>
      <c r="U43" s="822"/>
      <c r="V43" s="648" t="s">
        <v>1636</v>
      </c>
      <c r="W43" s="756" t="s">
        <v>2503</v>
      </c>
      <c r="X43" s="756"/>
      <c r="Y43" s="756"/>
      <c r="Z43" s="756" t="s">
        <v>702</v>
      </c>
      <c r="AA43" s="756"/>
      <c r="AB43" s="756"/>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5" customHeight="1">
      <c r="A44" s="650">
        <f t="shared" si="1"/>
        <v>5</v>
      </c>
      <c r="B44" s="767" t="s">
        <v>2510</v>
      </c>
      <c r="C44" s="768"/>
      <c r="D44" s="768"/>
      <c r="E44" s="768"/>
      <c r="F44" s="768"/>
      <c r="G44" s="768"/>
      <c r="H44" s="768"/>
      <c r="I44" s="768"/>
      <c r="J44" s="768"/>
      <c r="K44" s="768"/>
      <c r="L44" s="769" t="s">
        <v>383</v>
      </c>
      <c r="M44" s="769"/>
      <c r="N44" s="769"/>
      <c r="O44" s="769"/>
      <c r="P44" s="769"/>
      <c r="Q44" s="822" t="s">
        <v>490</v>
      </c>
      <c r="R44" s="822"/>
      <c r="S44" s="822"/>
      <c r="T44" s="822"/>
      <c r="U44" s="822"/>
      <c r="V44" s="648" t="s">
        <v>1644</v>
      </c>
      <c r="W44" s="756" t="s">
        <v>2511</v>
      </c>
      <c r="X44" s="756"/>
      <c r="Y44" s="756"/>
      <c r="Z44" s="756" t="s">
        <v>746</v>
      </c>
      <c r="AA44" s="756"/>
      <c r="AB44" s="756"/>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5" customHeight="1">
      <c r="A45" s="650">
        <f t="shared" si="1"/>
        <v>6</v>
      </c>
      <c r="B45" s="767" t="s">
        <v>2512</v>
      </c>
      <c r="C45" s="768"/>
      <c r="D45" s="768"/>
      <c r="E45" s="768"/>
      <c r="F45" s="768"/>
      <c r="G45" s="768"/>
      <c r="H45" s="768"/>
      <c r="I45" s="768"/>
      <c r="J45" s="768"/>
      <c r="K45" s="768"/>
      <c r="L45" s="769" t="s">
        <v>383</v>
      </c>
      <c r="M45" s="769"/>
      <c r="N45" s="769"/>
      <c r="O45" s="769"/>
      <c r="P45" s="769"/>
      <c r="Q45" s="822" t="s">
        <v>490</v>
      </c>
      <c r="R45" s="822"/>
      <c r="S45" s="822"/>
      <c r="T45" s="822"/>
      <c r="U45" s="822"/>
      <c r="V45" s="648" t="s">
        <v>1636</v>
      </c>
      <c r="W45" s="756" t="s">
        <v>2513</v>
      </c>
      <c r="X45" s="756"/>
      <c r="Y45" s="756"/>
      <c r="Z45" s="756" t="s">
        <v>2514</v>
      </c>
      <c r="AA45" s="756"/>
      <c r="AB45" s="756"/>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5" customHeight="1">
      <c r="A46" s="650">
        <f t="shared" si="1"/>
        <v>7</v>
      </c>
      <c r="B46" s="767"/>
      <c r="C46" s="768"/>
      <c r="D46" s="768"/>
      <c r="E46" s="768"/>
      <c r="F46" s="768"/>
      <c r="G46" s="768"/>
      <c r="H46" s="768"/>
      <c r="I46" s="768"/>
      <c r="J46" s="768"/>
      <c r="K46" s="768"/>
      <c r="L46" s="769"/>
      <c r="M46" s="769"/>
      <c r="N46" s="769"/>
      <c r="O46" s="769"/>
      <c r="P46" s="769"/>
      <c r="Q46" s="833"/>
      <c r="R46" s="833"/>
      <c r="S46" s="833"/>
      <c r="T46" s="833"/>
      <c r="U46" s="833"/>
      <c r="V46" s="476"/>
      <c r="W46" s="756"/>
      <c r="X46" s="756"/>
      <c r="Y46" s="756"/>
      <c r="Z46" s="756"/>
      <c r="AA46" s="756"/>
      <c r="AB46" s="756"/>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5" customHeight="1">
      <c r="A47" s="650">
        <f t="shared" si="1"/>
        <v>8</v>
      </c>
      <c r="B47" s="767"/>
      <c r="C47" s="768"/>
      <c r="D47" s="768"/>
      <c r="E47" s="768"/>
      <c r="F47" s="768"/>
      <c r="G47" s="768"/>
      <c r="H47" s="768"/>
      <c r="I47" s="768"/>
      <c r="J47" s="768"/>
      <c r="K47" s="768"/>
      <c r="L47" s="769"/>
      <c r="M47" s="769"/>
      <c r="N47" s="769"/>
      <c r="O47" s="769"/>
      <c r="P47" s="769"/>
      <c r="Q47" s="833"/>
      <c r="R47" s="833"/>
      <c r="S47" s="833"/>
      <c r="T47" s="833"/>
      <c r="U47" s="833"/>
      <c r="V47" s="476"/>
      <c r="W47" s="756"/>
      <c r="X47" s="756"/>
      <c r="Y47" s="756"/>
      <c r="Z47" s="756"/>
      <c r="AA47" s="756"/>
      <c r="AB47" s="756"/>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5" customHeight="1">
      <c r="A48" s="650">
        <f t="shared" si="1"/>
        <v>9</v>
      </c>
      <c r="B48" s="767"/>
      <c r="C48" s="768"/>
      <c r="D48" s="768"/>
      <c r="E48" s="768"/>
      <c r="F48" s="768"/>
      <c r="G48" s="768"/>
      <c r="H48" s="768"/>
      <c r="I48" s="768"/>
      <c r="J48" s="768"/>
      <c r="K48" s="768"/>
      <c r="L48" s="769"/>
      <c r="M48" s="769"/>
      <c r="N48" s="769"/>
      <c r="O48" s="769"/>
      <c r="P48" s="769"/>
      <c r="Q48" s="833"/>
      <c r="R48" s="833"/>
      <c r="S48" s="833"/>
      <c r="T48" s="833"/>
      <c r="U48" s="833"/>
      <c r="V48" s="476"/>
      <c r="W48" s="756"/>
      <c r="X48" s="756"/>
      <c r="Y48" s="756"/>
      <c r="Z48" s="756"/>
      <c r="AA48" s="756"/>
      <c r="AB48" s="756"/>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5" customHeight="1">
      <c r="A49" s="650">
        <f t="shared" si="1"/>
        <v>10</v>
      </c>
      <c r="B49" s="767"/>
      <c r="C49" s="768"/>
      <c r="D49" s="768"/>
      <c r="E49" s="768"/>
      <c r="F49" s="768"/>
      <c r="G49" s="768"/>
      <c r="H49" s="768"/>
      <c r="I49" s="768"/>
      <c r="J49" s="768"/>
      <c r="K49" s="768"/>
      <c r="L49" s="769"/>
      <c r="M49" s="769"/>
      <c r="N49" s="769"/>
      <c r="O49" s="769"/>
      <c r="P49" s="769"/>
      <c r="Q49" s="833"/>
      <c r="R49" s="833"/>
      <c r="S49" s="833"/>
      <c r="T49" s="833"/>
      <c r="U49" s="833"/>
      <c r="V49" s="476"/>
      <c r="W49" s="756"/>
      <c r="X49" s="756"/>
      <c r="Y49" s="756"/>
      <c r="Z49" s="756"/>
      <c r="AA49" s="756"/>
      <c r="AB49" s="756"/>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5" customHeight="1">
      <c r="A50" s="650">
        <f t="shared" si="1"/>
        <v>11</v>
      </c>
      <c r="B50" s="767"/>
      <c r="C50" s="768"/>
      <c r="D50" s="768"/>
      <c r="E50" s="768"/>
      <c r="F50" s="768"/>
      <c r="G50" s="768"/>
      <c r="H50" s="768"/>
      <c r="I50" s="768"/>
      <c r="J50" s="768"/>
      <c r="K50" s="768"/>
      <c r="L50" s="769"/>
      <c r="M50" s="769"/>
      <c r="N50" s="769"/>
      <c r="O50" s="769"/>
      <c r="P50" s="769"/>
      <c r="Q50" s="833"/>
      <c r="R50" s="833"/>
      <c r="S50" s="833"/>
      <c r="T50" s="833"/>
      <c r="U50" s="833"/>
      <c r="V50" s="476"/>
      <c r="W50" s="756"/>
      <c r="X50" s="756"/>
      <c r="Y50" s="756"/>
      <c r="Z50" s="756"/>
      <c r="AA50" s="756"/>
      <c r="AB50" s="756"/>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5" customHeight="1">
      <c r="A51" s="650">
        <f t="shared" si="1"/>
        <v>12</v>
      </c>
      <c r="B51" s="767"/>
      <c r="C51" s="768"/>
      <c r="D51" s="768"/>
      <c r="E51" s="768"/>
      <c r="F51" s="768"/>
      <c r="G51" s="768"/>
      <c r="H51" s="768"/>
      <c r="I51" s="768"/>
      <c r="J51" s="768"/>
      <c r="K51" s="768"/>
      <c r="L51" s="769"/>
      <c r="M51" s="769"/>
      <c r="N51" s="769"/>
      <c r="O51" s="769"/>
      <c r="P51" s="769"/>
      <c r="Q51" s="833"/>
      <c r="R51" s="833"/>
      <c r="S51" s="833"/>
      <c r="T51" s="833"/>
      <c r="U51" s="833"/>
      <c r="V51" s="476"/>
      <c r="W51" s="756"/>
      <c r="X51" s="756"/>
      <c r="Y51" s="756"/>
      <c r="Z51" s="756"/>
      <c r="AA51" s="756"/>
      <c r="AB51" s="756"/>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5" customHeight="1">
      <c r="A52" s="650">
        <f t="shared" si="1"/>
        <v>13</v>
      </c>
      <c r="B52" s="767"/>
      <c r="C52" s="768"/>
      <c r="D52" s="768"/>
      <c r="E52" s="768"/>
      <c r="F52" s="768"/>
      <c r="G52" s="768"/>
      <c r="H52" s="768"/>
      <c r="I52" s="768"/>
      <c r="J52" s="768"/>
      <c r="K52" s="768"/>
      <c r="L52" s="769"/>
      <c r="M52" s="769"/>
      <c r="N52" s="769"/>
      <c r="O52" s="769"/>
      <c r="P52" s="769"/>
      <c r="Q52" s="833"/>
      <c r="R52" s="833"/>
      <c r="S52" s="833"/>
      <c r="T52" s="833"/>
      <c r="U52" s="833"/>
      <c r="V52" s="476"/>
      <c r="W52" s="756"/>
      <c r="X52" s="756"/>
      <c r="Y52" s="756"/>
      <c r="Z52" s="756"/>
      <c r="AA52" s="756"/>
      <c r="AB52" s="756"/>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5" customHeight="1">
      <c r="A53" s="650">
        <f t="shared" si="1"/>
        <v>14</v>
      </c>
      <c r="B53" s="767"/>
      <c r="C53" s="768"/>
      <c r="D53" s="768"/>
      <c r="E53" s="768"/>
      <c r="F53" s="768"/>
      <c r="G53" s="768"/>
      <c r="H53" s="768"/>
      <c r="I53" s="768"/>
      <c r="J53" s="768"/>
      <c r="K53" s="768"/>
      <c r="L53" s="769"/>
      <c r="M53" s="769"/>
      <c r="N53" s="769"/>
      <c r="O53" s="769"/>
      <c r="P53" s="769"/>
      <c r="Q53" s="833"/>
      <c r="R53" s="833"/>
      <c r="S53" s="833"/>
      <c r="T53" s="833"/>
      <c r="U53" s="833"/>
      <c r="V53" s="476"/>
      <c r="W53" s="756"/>
      <c r="X53" s="756"/>
      <c r="Y53" s="756"/>
      <c r="Z53" s="756"/>
      <c r="AA53" s="756"/>
      <c r="AB53" s="756"/>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5" customHeight="1">
      <c r="A54" s="650">
        <f t="shared" si="1"/>
        <v>15</v>
      </c>
      <c r="B54" s="767"/>
      <c r="C54" s="768"/>
      <c r="D54" s="768"/>
      <c r="E54" s="768"/>
      <c r="F54" s="768"/>
      <c r="G54" s="768"/>
      <c r="H54" s="768"/>
      <c r="I54" s="768"/>
      <c r="J54" s="768"/>
      <c r="K54" s="768"/>
      <c r="L54" s="769"/>
      <c r="M54" s="769"/>
      <c r="N54" s="769"/>
      <c r="O54" s="769"/>
      <c r="P54" s="769"/>
      <c r="Q54" s="833"/>
      <c r="R54" s="833"/>
      <c r="S54" s="833"/>
      <c r="T54" s="833"/>
      <c r="U54" s="833"/>
      <c r="V54" s="476"/>
      <c r="W54" s="756"/>
      <c r="X54" s="756"/>
      <c r="Y54" s="756"/>
      <c r="Z54" s="756"/>
      <c r="AA54" s="756"/>
      <c r="AB54" s="756"/>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5" customHeight="1">
      <c r="A55" s="650">
        <f t="shared" si="1"/>
        <v>16</v>
      </c>
      <c r="B55" s="767"/>
      <c r="C55" s="768"/>
      <c r="D55" s="768"/>
      <c r="E55" s="768"/>
      <c r="F55" s="768"/>
      <c r="G55" s="768"/>
      <c r="H55" s="768"/>
      <c r="I55" s="768"/>
      <c r="J55" s="768"/>
      <c r="K55" s="768"/>
      <c r="L55" s="769"/>
      <c r="M55" s="769"/>
      <c r="N55" s="769"/>
      <c r="O55" s="769"/>
      <c r="P55" s="769"/>
      <c r="Q55" s="833"/>
      <c r="R55" s="833"/>
      <c r="S55" s="833"/>
      <c r="T55" s="833"/>
      <c r="U55" s="833"/>
      <c r="V55" s="476"/>
      <c r="W55" s="756"/>
      <c r="X55" s="756"/>
      <c r="Y55" s="756"/>
      <c r="Z55" s="756"/>
      <c r="AA55" s="756"/>
      <c r="AB55" s="756"/>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5" customHeight="1">
      <c r="A56" s="650">
        <f t="shared" si="1"/>
        <v>17</v>
      </c>
      <c r="B56" s="767"/>
      <c r="C56" s="768"/>
      <c r="D56" s="768"/>
      <c r="E56" s="768"/>
      <c r="F56" s="768"/>
      <c r="G56" s="768"/>
      <c r="H56" s="768"/>
      <c r="I56" s="768"/>
      <c r="J56" s="768"/>
      <c r="K56" s="768"/>
      <c r="L56" s="769"/>
      <c r="M56" s="769"/>
      <c r="N56" s="769"/>
      <c r="O56" s="769"/>
      <c r="P56" s="769"/>
      <c r="Q56" s="833"/>
      <c r="R56" s="833"/>
      <c r="S56" s="833"/>
      <c r="T56" s="833"/>
      <c r="U56" s="833"/>
      <c r="V56" s="476"/>
      <c r="W56" s="756"/>
      <c r="X56" s="756"/>
      <c r="Y56" s="756"/>
      <c r="Z56" s="756"/>
      <c r="AA56" s="756"/>
      <c r="AB56" s="756"/>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5" customHeight="1">
      <c r="A57" s="650">
        <f t="shared" si="1"/>
        <v>18</v>
      </c>
      <c r="B57" s="767"/>
      <c r="C57" s="768"/>
      <c r="D57" s="768"/>
      <c r="E57" s="768"/>
      <c r="F57" s="768"/>
      <c r="G57" s="768"/>
      <c r="H57" s="768"/>
      <c r="I57" s="768"/>
      <c r="J57" s="768"/>
      <c r="K57" s="768"/>
      <c r="L57" s="769"/>
      <c r="M57" s="769"/>
      <c r="N57" s="769"/>
      <c r="O57" s="769"/>
      <c r="P57" s="769"/>
      <c r="Q57" s="833"/>
      <c r="R57" s="833"/>
      <c r="S57" s="833"/>
      <c r="T57" s="833"/>
      <c r="U57" s="833"/>
      <c r="V57" s="476"/>
      <c r="W57" s="756"/>
      <c r="X57" s="756"/>
      <c r="Y57" s="756"/>
      <c r="Z57" s="756"/>
      <c r="AA57" s="756"/>
      <c r="AB57" s="756"/>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5" customHeight="1">
      <c r="A58" s="650">
        <f t="shared" si="1"/>
        <v>19</v>
      </c>
      <c r="B58" s="767"/>
      <c r="C58" s="768"/>
      <c r="D58" s="768"/>
      <c r="E58" s="768"/>
      <c r="F58" s="768"/>
      <c r="G58" s="768"/>
      <c r="H58" s="768"/>
      <c r="I58" s="768"/>
      <c r="J58" s="768"/>
      <c r="K58" s="768"/>
      <c r="L58" s="769"/>
      <c r="M58" s="769"/>
      <c r="N58" s="769"/>
      <c r="O58" s="769"/>
      <c r="P58" s="769"/>
      <c r="Q58" s="833"/>
      <c r="R58" s="833"/>
      <c r="S58" s="833"/>
      <c r="T58" s="833"/>
      <c r="U58" s="833"/>
      <c r="V58" s="476"/>
      <c r="W58" s="756"/>
      <c r="X58" s="756"/>
      <c r="Y58" s="756"/>
      <c r="Z58" s="756"/>
      <c r="AA58" s="756"/>
      <c r="AB58" s="756"/>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5" customHeight="1">
      <c r="A59" s="650">
        <f t="shared" si="1"/>
        <v>20</v>
      </c>
      <c r="B59" s="767"/>
      <c r="C59" s="768"/>
      <c r="D59" s="768"/>
      <c r="E59" s="768"/>
      <c r="F59" s="768"/>
      <c r="G59" s="768"/>
      <c r="H59" s="768"/>
      <c r="I59" s="768"/>
      <c r="J59" s="768"/>
      <c r="K59" s="768"/>
      <c r="L59" s="769"/>
      <c r="M59" s="769"/>
      <c r="N59" s="769"/>
      <c r="O59" s="769"/>
      <c r="P59" s="769"/>
      <c r="Q59" s="833"/>
      <c r="R59" s="833"/>
      <c r="S59" s="833"/>
      <c r="T59" s="833"/>
      <c r="U59" s="833"/>
      <c r="V59" s="476"/>
      <c r="W59" s="756"/>
      <c r="X59" s="756"/>
      <c r="Y59" s="756"/>
      <c r="Z59" s="756"/>
      <c r="AA59" s="756"/>
      <c r="AB59" s="756"/>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5" customHeight="1">
      <c r="A60" s="650">
        <f t="shared" si="1"/>
        <v>21</v>
      </c>
      <c r="B60" s="767"/>
      <c r="C60" s="768"/>
      <c r="D60" s="768"/>
      <c r="E60" s="768"/>
      <c r="F60" s="768"/>
      <c r="G60" s="768"/>
      <c r="H60" s="768"/>
      <c r="I60" s="768"/>
      <c r="J60" s="768"/>
      <c r="K60" s="768"/>
      <c r="L60" s="769"/>
      <c r="M60" s="769"/>
      <c r="N60" s="769"/>
      <c r="O60" s="769"/>
      <c r="P60" s="769"/>
      <c r="Q60" s="833"/>
      <c r="R60" s="833"/>
      <c r="S60" s="833"/>
      <c r="T60" s="833"/>
      <c r="U60" s="833"/>
      <c r="V60" s="476"/>
      <c r="W60" s="756"/>
      <c r="X60" s="756"/>
      <c r="Y60" s="756"/>
      <c r="Z60" s="756"/>
      <c r="AA60" s="756"/>
      <c r="AB60" s="756"/>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5" customHeight="1">
      <c r="A61" s="650">
        <f t="shared" si="1"/>
        <v>22</v>
      </c>
      <c r="B61" s="767"/>
      <c r="C61" s="768"/>
      <c r="D61" s="768"/>
      <c r="E61" s="768"/>
      <c r="F61" s="768"/>
      <c r="G61" s="768"/>
      <c r="H61" s="768"/>
      <c r="I61" s="768"/>
      <c r="J61" s="768"/>
      <c r="K61" s="768"/>
      <c r="L61" s="769"/>
      <c r="M61" s="769"/>
      <c r="N61" s="769"/>
      <c r="O61" s="769"/>
      <c r="P61" s="769"/>
      <c r="Q61" s="833"/>
      <c r="R61" s="833"/>
      <c r="S61" s="833"/>
      <c r="T61" s="833"/>
      <c r="U61" s="833"/>
      <c r="V61" s="476"/>
      <c r="W61" s="756"/>
      <c r="X61" s="756"/>
      <c r="Y61" s="756"/>
      <c r="Z61" s="756"/>
      <c r="AA61" s="756"/>
      <c r="AB61" s="756"/>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5" customHeight="1">
      <c r="A62" s="650">
        <f t="shared" si="1"/>
        <v>23</v>
      </c>
      <c r="B62" s="767"/>
      <c r="C62" s="768"/>
      <c r="D62" s="768"/>
      <c r="E62" s="768"/>
      <c r="F62" s="768"/>
      <c r="G62" s="768"/>
      <c r="H62" s="768"/>
      <c r="I62" s="768"/>
      <c r="J62" s="768"/>
      <c r="K62" s="768"/>
      <c r="L62" s="769"/>
      <c r="M62" s="769"/>
      <c r="N62" s="769"/>
      <c r="O62" s="769"/>
      <c r="P62" s="769"/>
      <c r="Q62" s="833"/>
      <c r="R62" s="833"/>
      <c r="S62" s="833"/>
      <c r="T62" s="833"/>
      <c r="U62" s="833"/>
      <c r="V62" s="476"/>
      <c r="W62" s="756"/>
      <c r="X62" s="756"/>
      <c r="Y62" s="756"/>
      <c r="Z62" s="756"/>
      <c r="AA62" s="756"/>
      <c r="AB62" s="756"/>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5" customHeight="1">
      <c r="A63" s="650">
        <f t="shared" si="1"/>
        <v>24</v>
      </c>
      <c r="B63" s="767"/>
      <c r="C63" s="768"/>
      <c r="D63" s="768"/>
      <c r="E63" s="768"/>
      <c r="F63" s="768"/>
      <c r="G63" s="768"/>
      <c r="H63" s="768"/>
      <c r="I63" s="768"/>
      <c r="J63" s="768"/>
      <c r="K63" s="768"/>
      <c r="L63" s="769"/>
      <c r="M63" s="769"/>
      <c r="N63" s="769"/>
      <c r="O63" s="769"/>
      <c r="P63" s="769"/>
      <c r="Q63" s="833"/>
      <c r="R63" s="833"/>
      <c r="S63" s="833"/>
      <c r="T63" s="833"/>
      <c r="U63" s="833"/>
      <c r="V63" s="476"/>
      <c r="W63" s="756"/>
      <c r="X63" s="756"/>
      <c r="Y63" s="756"/>
      <c r="Z63" s="756"/>
      <c r="AA63" s="756"/>
      <c r="AB63" s="756"/>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5" customHeight="1">
      <c r="A64" s="650">
        <f t="shared" si="1"/>
        <v>25</v>
      </c>
      <c r="B64" s="767"/>
      <c r="C64" s="768"/>
      <c r="D64" s="768"/>
      <c r="E64" s="768"/>
      <c r="F64" s="768"/>
      <c r="G64" s="768"/>
      <c r="H64" s="768"/>
      <c r="I64" s="768"/>
      <c r="J64" s="768"/>
      <c r="K64" s="768"/>
      <c r="L64" s="769"/>
      <c r="M64" s="769"/>
      <c r="N64" s="769"/>
      <c r="O64" s="769"/>
      <c r="P64" s="769"/>
      <c r="Q64" s="833"/>
      <c r="R64" s="833"/>
      <c r="S64" s="833"/>
      <c r="T64" s="833"/>
      <c r="U64" s="833"/>
      <c r="V64" s="476"/>
      <c r="W64" s="756"/>
      <c r="X64" s="756"/>
      <c r="Y64" s="756"/>
      <c r="Z64" s="756"/>
      <c r="AA64" s="756"/>
      <c r="AB64" s="756"/>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5" customHeight="1">
      <c r="A65" s="650">
        <f t="shared" si="1"/>
        <v>26</v>
      </c>
      <c r="B65" s="767"/>
      <c r="C65" s="768"/>
      <c r="D65" s="768"/>
      <c r="E65" s="768"/>
      <c r="F65" s="768"/>
      <c r="G65" s="768"/>
      <c r="H65" s="768"/>
      <c r="I65" s="768"/>
      <c r="J65" s="768"/>
      <c r="K65" s="768"/>
      <c r="L65" s="769"/>
      <c r="M65" s="769"/>
      <c r="N65" s="769"/>
      <c r="O65" s="769"/>
      <c r="P65" s="769"/>
      <c r="Q65" s="833"/>
      <c r="R65" s="833"/>
      <c r="S65" s="833"/>
      <c r="T65" s="833"/>
      <c r="U65" s="833"/>
      <c r="V65" s="476"/>
      <c r="W65" s="756"/>
      <c r="X65" s="756"/>
      <c r="Y65" s="756"/>
      <c r="Z65" s="756"/>
      <c r="AA65" s="756"/>
      <c r="AB65" s="756"/>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5" customHeight="1">
      <c r="A66" s="650">
        <f t="shared" si="1"/>
        <v>27</v>
      </c>
      <c r="B66" s="767"/>
      <c r="C66" s="768"/>
      <c r="D66" s="768"/>
      <c r="E66" s="768"/>
      <c r="F66" s="768"/>
      <c r="G66" s="768"/>
      <c r="H66" s="768"/>
      <c r="I66" s="768"/>
      <c r="J66" s="768"/>
      <c r="K66" s="768"/>
      <c r="L66" s="769"/>
      <c r="M66" s="769"/>
      <c r="N66" s="769"/>
      <c r="O66" s="769"/>
      <c r="P66" s="769"/>
      <c r="Q66" s="833"/>
      <c r="R66" s="833"/>
      <c r="S66" s="833"/>
      <c r="T66" s="833"/>
      <c r="U66" s="833"/>
      <c r="V66" s="476"/>
      <c r="W66" s="756"/>
      <c r="X66" s="756"/>
      <c r="Y66" s="756"/>
      <c r="Z66" s="756"/>
      <c r="AA66" s="756"/>
      <c r="AB66" s="756"/>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5" customHeight="1">
      <c r="A67" s="650">
        <f t="shared" si="1"/>
        <v>28</v>
      </c>
      <c r="B67" s="767"/>
      <c r="C67" s="768"/>
      <c r="D67" s="768"/>
      <c r="E67" s="768"/>
      <c r="F67" s="768"/>
      <c r="G67" s="768"/>
      <c r="H67" s="768"/>
      <c r="I67" s="768"/>
      <c r="J67" s="768"/>
      <c r="K67" s="768"/>
      <c r="L67" s="769"/>
      <c r="M67" s="769"/>
      <c r="N67" s="769"/>
      <c r="O67" s="769"/>
      <c r="P67" s="769"/>
      <c r="Q67" s="833"/>
      <c r="R67" s="833"/>
      <c r="S67" s="833"/>
      <c r="T67" s="833"/>
      <c r="U67" s="833"/>
      <c r="V67" s="476"/>
      <c r="W67" s="756"/>
      <c r="X67" s="756"/>
      <c r="Y67" s="756"/>
      <c r="Z67" s="756"/>
      <c r="AA67" s="756"/>
      <c r="AB67" s="756"/>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5" customHeight="1">
      <c r="A68" s="650">
        <f t="shared" si="1"/>
        <v>29</v>
      </c>
      <c r="B68" s="767"/>
      <c r="C68" s="768"/>
      <c r="D68" s="768"/>
      <c r="E68" s="768"/>
      <c r="F68" s="768"/>
      <c r="G68" s="768"/>
      <c r="H68" s="768"/>
      <c r="I68" s="768"/>
      <c r="J68" s="768"/>
      <c r="K68" s="768"/>
      <c r="L68" s="769"/>
      <c r="M68" s="769"/>
      <c r="N68" s="769"/>
      <c r="O68" s="769"/>
      <c r="P68" s="769"/>
      <c r="Q68" s="833"/>
      <c r="R68" s="833"/>
      <c r="S68" s="833"/>
      <c r="T68" s="833"/>
      <c r="U68" s="833"/>
      <c r="V68" s="476"/>
      <c r="W68" s="756"/>
      <c r="X68" s="756"/>
      <c r="Y68" s="756"/>
      <c r="Z68" s="756"/>
      <c r="AA68" s="756"/>
      <c r="AB68" s="756"/>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5" customHeight="1">
      <c r="A69" s="650">
        <f t="shared" si="1"/>
        <v>30</v>
      </c>
      <c r="B69" s="767"/>
      <c r="C69" s="768"/>
      <c r="D69" s="768"/>
      <c r="E69" s="768"/>
      <c r="F69" s="768"/>
      <c r="G69" s="768"/>
      <c r="H69" s="768"/>
      <c r="I69" s="768"/>
      <c r="J69" s="768"/>
      <c r="K69" s="768"/>
      <c r="L69" s="769"/>
      <c r="M69" s="769"/>
      <c r="N69" s="769"/>
      <c r="O69" s="769"/>
      <c r="P69" s="769"/>
      <c r="Q69" s="833"/>
      <c r="R69" s="833"/>
      <c r="S69" s="833"/>
      <c r="T69" s="833"/>
      <c r="U69" s="833"/>
      <c r="V69" s="476"/>
      <c r="W69" s="756"/>
      <c r="X69" s="756"/>
      <c r="Y69" s="756"/>
      <c r="Z69" s="756"/>
      <c r="AA69" s="756"/>
      <c r="AB69" s="756"/>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5" customHeight="1">
      <c r="A70" s="650">
        <f t="shared" si="1"/>
        <v>31</v>
      </c>
      <c r="B70" s="767"/>
      <c r="C70" s="768"/>
      <c r="D70" s="768"/>
      <c r="E70" s="768"/>
      <c r="F70" s="768"/>
      <c r="G70" s="768"/>
      <c r="H70" s="768"/>
      <c r="I70" s="768"/>
      <c r="J70" s="768"/>
      <c r="K70" s="768"/>
      <c r="L70" s="769"/>
      <c r="M70" s="769"/>
      <c r="N70" s="769"/>
      <c r="O70" s="769"/>
      <c r="P70" s="769"/>
      <c r="Q70" s="833"/>
      <c r="R70" s="833"/>
      <c r="S70" s="833"/>
      <c r="T70" s="833"/>
      <c r="U70" s="833"/>
      <c r="V70" s="476"/>
      <c r="W70" s="756"/>
      <c r="X70" s="756"/>
      <c r="Y70" s="756"/>
      <c r="Z70" s="756"/>
      <c r="AA70" s="756"/>
      <c r="AB70" s="756"/>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5" customHeight="1">
      <c r="A71" s="650">
        <f t="shared" si="1"/>
        <v>32</v>
      </c>
      <c r="B71" s="767"/>
      <c r="C71" s="768"/>
      <c r="D71" s="768"/>
      <c r="E71" s="768"/>
      <c r="F71" s="768"/>
      <c r="G71" s="768"/>
      <c r="H71" s="768"/>
      <c r="I71" s="768"/>
      <c r="J71" s="768"/>
      <c r="K71" s="768"/>
      <c r="L71" s="769"/>
      <c r="M71" s="769"/>
      <c r="N71" s="769"/>
      <c r="O71" s="769"/>
      <c r="P71" s="769"/>
      <c r="Q71" s="833"/>
      <c r="R71" s="833"/>
      <c r="S71" s="833"/>
      <c r="T71" s="833"/>
      <c r="U71" s="833"/>
      <c r="V71" s="476"/>
      <c r="W71" s="756"/>
      <c r="X71" s="756"/>
      <c r="Y71" s="756"/>
      <c r="Z71" s="756"/>
      <c r="AA71" s="756"/>
      <c r="AB71" s="756"/>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5" customHeight="1">
      <c r="A72" s="650">
        <f t="shared" si="1"/>
        <v>33</v>
      </c>
      <c r="B72" s="767"/>
      <c r="C72" s="768"/>
      <c r="D72" s="768"/>
      <c r="E72" s="768"/>
      <c r="F72" s="768"/>
      <c r="G72" s="768"/>
      <c r="H72" s="768"/>
      <c r="I72" s="768"/>
      <c r="J72" s="768"/>
      <c r="K72" s="768"/>
      <c r="L72" s="769"/>
      <c r="M72" s="769"/>
      <c r="N72" s="769"/>
      <c r="O72" s="769"/>
      <c r="P72" s="769"/>
      <c r="Q72" s="833"/>
      <c r="R72" s="833"/>
      <c r="S72" s="833"/>
      <c r="T72" s="833"/>
      <c r="U72" s="833"/>
      <c r="V72" s="476"/>
      <c r="W72" s="756"/>
      <c r="X72" s="756"/>
      <c r="Y72" s="756"/>
      <c r="Z72" s="756"/>
      <c r="AA72" s="756"/>
      <c r="AB72" s="756"/>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5" customHeight="1">
      <c r="A73" s="650">
        <f t="shared" si="1"/>
        <v>34</v>
      </c>
      <c r="B73" s="767"/>
      <c r="C73" s="768"/>
      <c r="D73" s="768"/>
      <c r="E73" s="768"/>
      <c r="F73" s="768"/>
      <c r="G73" s="768"/>
      <c r="H73" s="768"/>
      <c r="I73" s="768"/>
      <c r="J73" s="768"/>
      <c r="K73" s="768"/>
      <c r="L73" s="769"/>
      <c r="M73" s="769"/>
      <c r="N73" s="769"/>
      <c r="O73" s="769"/>
      <c r="P73" s="769"/>
      <c r="Q73" s="833"/>
      <c r="R73" s="833"/>
      <c r="S73" s="833"/>
      <c r="T73" s="833"/>
      <c r="U73" s="833"/>
      <c r="V73" s="476"/>
      <c r="W73" s="756"/>
      <c r="X73" s="756"/>
      <c r="Y73" s="756"/>
      <c r="Z73" s="756"/>
      <c r="AA73" s="756"/>
      <c r="AB73" s="756"/>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5" customHeight="1">
      <c r="A74" s="650">
        <f t="shared" si="1"/>
        <v>35</v>
      </c>
      <c r="B74" s="767"/>
      <c r="C74" s="768"/>
      <c r="D74" s="768"/>
      <c r="E74" s="768"/>
      <c r="F74" s="768"/>
      <c r="G74" s="768"/>
      <c r="H74" s="768"/>
      <c r="I74" s="768"/>
      <c r="J74" s="768"/>
      <c r="K74" s="768"/>
      <c r="L74" s="769"/>
      <c r="M74" s="769"/>
      <c r="N74" s="769"/>
      <c r="O74" s="769"/>
      <c r="P74" s="769"/>
      <c r="Q74" s="833"/>
      <c r="R74" s="833"/>
      <c r="S74" s="833"/>
      <c r="T74" s="833"/>
      <c r="U74" s="833"/>
      <c r="V74" s="476"/>
      <c r="W74" s="756"/>
      <c r="X74" s="756"/>
      <c r="Y74" s="756"/>
      <c r="Z74" s="756"/>
      <c r="AA74" s="756"/>
      <c r="AB74" s="756"/>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5" customHeight="1">
      <c r="A75" s="650">
        <f t="shared" si="1"/>
        <v>36</v>
      </c>
      <c r="B75" s="767"/>
      <c r="C75" s="768"/>
      <c r="D75" s="768"/>
      <c r="E75" s="768"/>
      <c r="F75" s="768"/>
      <c r="G75" s="768"/>
      <c r="H75" s="768"/>
      <c r="I75" s="768"/>
      <c r="J75" s="768"/>
      <c r="K75" s="768"/>
      <c r="L75" s="769"/>
      <c r="M75" s="769"/>
      <c r="N75" s="769"/>
      <c r="O75" s="769"/>
      <c r="P75" s="769"/>
      <c r="Q75" s="833"/>
      <c r="R75" s="833"/>
      <c r="S75" s="833"/>
      <c r="T75" s="833"/>
      <c r="U75" s="833"/>
      <c r="V75" s="476"/>
      <c r="W75" s="756"/>
      <c r="X75" s="756"/>
      <c r="Y75" s="756"/>
      <c r="Z75" s="756"/>
      <c r="AA75" s="756"/>
      <c r="AB75" s="756"/>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5" customHeight="1">
      <c r="A76" s="650">
        <f t="shared" si="1"/>
        <v>37</v>
      </c>
      <c r="B76" s="767"/>
      <c r="C76" s="768"/>
      <c r="D76" s="768"/>
      <c r="E76" s="768"/>
      <c r="F76" s="768"/>
      <c r="G76" s="768"/>
      <c r="H76" s="768"/>
      <c r="I76" s="768"/>
      <c r="J76" s="768"/>
      <c r="K76" s="768"/>
      <c r="L76" s="769"/>
      <c r="M76" s="769"/>
      <c r="N76" s="769"/>
      <c r="O76" s="769"/>
      <c r="P76" s="769"/>
      <c r="Q76" s="833"/>
      <c r="R76" s="833"/>
      <c r="S76" s="833"/>
      <c r="T76" s="833"/>
      <c r="U76" s="833"/>
      <c r="V76" s="476"/>
      <c r="W76" s="756"/>
      <c r="X76" s="756"/>
      <c r="Y76" s="756"/>
      <c r="Z76" s="756"/>
      <c r="AA76" s="756"/>
      <c r="AB76" s="756"/>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5" customHeight="1">
      <c r="A77" s="650">
        <f t="shared" si="1"/>
        <v>38</v>
      </c>
      <c r="B77" s="767"/>
      <c r="C77" s="768"/>
      <c r="D77" s="768"/>
      <c r="E77" s="768"/>
      <c r="F77" s="768"/>
      <c r="G77" s="768"/>
      <c r="H77" s="768"/>
      <c r="I77" s="768"/>
      <c r="J77" s="768"/>
      <c r="K77" s="768"/>
      <c r="L77" s="769"/>
      <c r="M77" s="769"/>
      <c r="N77" s="769"/>
      <c r="O77" s="769"/>
      <c r="P77" s="769"/>
      <c r="Q77" s="833"/>
      <c r="R77" s="833"/>
      <c r="S77" s="833"/>
      <c r="T77" s="833"/>
      <c r="U77" s="833"/>
      <c r="V77" s="476"/>
      <c r="W77" s="756"/>
      <c r="X77" s="756"/>
      <c r="Y77" s="756"/>
      <c r="Z77" s="756"/>
      <c r="AA77" s="756"/>
      <c r="AB77" s="756"/>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5" customHeight="1">
      <c r="A78" s="650">
        <f t="shared" si="1"/>
        <v>39</v>
      </c>
      <c r="B78" s="767"/>
      <c r="C78" s="768"/>
      <c r="D78" s="768"/>
      <c r="E78" s="768"/>
      <c r="F78" s="768"/>
      <c r="G78" s="768"/>
      <c r="H78" s="768"/>
      <c r="I78" s="768"/>
      <c r="J78" s="768"/>
      <c r="K78" s="768"/>
      <c r="L78" s="769"/>
      <c r="M78" s="769"/>
      <c r="N78" s="769"/>
      <c r="O78" s="769"/>
      <c r="P78" s="769"/>
      <c r="Q78" s="833"/>
      <c r="R78" s="833"/>
      <c r="S78" s="833"/>
      <c r="T78" s="833"/>
      <c r="U78" s="833"/>
      <c r="V78" s="476"/>
      <c r="W78" s="756"/>
      <c r="X78" s="756"/>
      <c r="Y78" s="756"/>
      <c r="Z78" s="756"/>
      <c r="AA78" s="756"/>
      <c r="AB78" s="756"/>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5" customHeight="1">
      <c r="A79" s="650">
        <f t="shared" si="1"/>
        <v>40</v>
      </c>
      <c r="B79" s="767"/>
      <c r="C79" s="768"/>
      <c r="D79" s="768"/>
      <c r="E79" s="768"/>
      <c r="F79" s="768"/>
      <c r="G79" s="768"/>
      <c r="H79" s="768"/>
      <c r="I79" s="768"/>
      <c r="J79" s="768"/>
      <c r="K79" s="768"/>
      <c r="L79" s="769"/>
      <c r="M79" s="769"/>
      <c r="N79" s="769"/>
      <c r="O79" s="769"/>
      <c r="P79" s="769"/>
      <c r="Q79" s="833"/>
      <c r="R79" s="833"/>
      <c r="S79" s="833"/>
      <c r="T79" s="833"/>
      <c r="U79" s="833"/>
      <c r="V79" s="476"/>
      <c r="W79" s="756"/>
      <c r="X79" s="756"/>
      <c r="Y79" s="756"/>
      <c r="Z79" s="756"/>
      <c r="AA79" s="756"/>
      <c r="AB79" s="756"/>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5" customHeight="1">
      <c r="A80" s="650">
        <f t="shared" si="1"/>
        <v>41</v>
      </c>
      <c r="B80" s="767"/>
      <c r="C80" s="768"/>
      <c r="D80" s="768"/>
      <c r="E80" s="768"/>
      <c r="F80" s="768"/>
      <c r="G80" s="768"/>
      <c r="H80" s="768"/>
      <c r="I80" s="768"/>
      <c r="J80" s="768"/>
      <c r="K80" s="768"/>
      <c r="L80" s="769"/>
      <c r="M80" s="769"/>
      <c r="N80" s="769"/>
      <c r="O80" s="769"/>
      <c r="P80" s="769"/>
      <c r="Q80" s="833"/>
      <c r="R80" s="833"/>
      <c r="S80" s="833"/>
      <c r="T80" s="833"/>
      <c r="U80" s="833"/>
      <c r="V80" s="476"/>
      <c r="W80" s="756"/>
      <c r="X80" s="756"/>
      <c r="Y80" s="756"/>
      <c r="Z80" s="756"/>
      <c r="AA80" s="756"/>
      <c r="AB80" s="756"/>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5" customHeight="1">
      <c r="A81" s="650">
        <f t="shared" si="1"/>
        <v>42</v>
      </c>
      <c r="B81" s="767"/>
      <c r="C81" s="768"/>
      <c r="D81" s="768"/>
      <c r="E81" s="768"/>
      <c r="F81" s="768"/>
      <c r="G81" s="768"/>
      <c r="H81" s="768"/>
      <c r="I81" s="768"/>
      <c r="J81" s="768"/>
      <c r="K81" s="768"/>
      <c r="L81" s="769"/>
      <c r="M81" s="769"/>
      <c r="N81" s="769"/>
      <c r="O81" s="769"/>
      <c r="P81" s="769"/>
      <c r="Q81" s="833"/>
      <c r="R81" s="833"/>
      <c r="S81" s="833"/>
      <c r="T81" s="833"/>
      <c r="U81" s="833"/>
      <c r="V81" s="476"/>
      <c r="W81" s="756"/>
      <c r="X81" s="756"/>
      <c r="Y81" s="756"/>
      <c r="Z81" s="756"/>
      <c r="AA81" s="756"/>
      <c r="AB81" s="756"/>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5" customHeight="1">
      <c r="A82" s="650">
        <f t="shared" si="1"/>
        <v>43</v>
      </c>
      <c r="B82" s="767"/>
      <c r="C82" s="768"/>
      <c r="D82" s="768"/>
      <c r="E82" s="768"/>
      <c r="F82" s="768"/>
      <c r="G82" s="768"/>
      <c r="H82" s="768"/>
      <c r="I82" s="768"/>
      <c r="J82" s="768"/>
      <c r="K82" s="768"/>
      <c r="L82" s="769"/>
      <c r="M82" s="769"/>
      <c r="N82" s="769"/>
      <c r="O82" s="769"/>
      <c r="P82" s="769"/>
      <c r="Q82" s="833"/>
      <c r="R82" s="833"/>
      <c r="S82" s="833"/>
      <c r="T82" s="833"/>
      <c r="U82" s="833"/>
      <c r="V82" s="476"/>
      <c r="W82" s="756"/>
      <c r="X82" s="756"/>
      <c r="Y82" s="756"/>
      <c r="Z82" s="756"/>
      <c r="AA82" s="756"/>
      <c r="AB82" s="756"/>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5" customHeight="1">
      <c r="A83" s="650">
        <f t="shared" si="1"/>
        <v>44</v>
      </c>
      <c r="B83" s="767"/>
      <c r="C83" s="768"/>
      <c r="D83" s="768"/>
      <c r="E83" s="768"/>
      <c r="F83" s="768"/>
      <c r="G83" s="768"/>
      <c r="H83" s="768"/>
      <c r="I83" s="768"/>
      <c r="J83" s="768"/>
      <c r="K83" s="768"/>
      <c r="L83" s="769"/>
      <c r="M83" s="769"/>
      <c r="N83" s="769"/>
      <c r="O83" s="769"/>
      <c r="P83" s="769"/>
      <c r="Q83" s="833"/>
      <c r="R83" s="833"/>
      <c r="S83" s="833"/>
      <c r="T83" s="833"/>
      <c r="U83" s="833"/>
      <c r="V83" s="476"/>
      <c r="W83" s="756"/>
      <c r="X83" s="756"/>
      <c r="Y83" s="756"/>
      <c r="Z83" s="756"/>
      <c r="AA83" s="756"/>
      <c r="AB83" s="756"/>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5" customHeight="1">
      <c r="A84" s="650">
        <f t="shared" si="1"/>
        <v>45</v>
      </c>
      <c r="B84" s="767"/>
      <c r="C84" s="768"/>
      <c r="D84" s="768"/>
      <c r="E84" s="768"/>
      <c r="F84" s="768"/>
      <c r="G84" s="768"/>
      <c r="H84" s="768"/>
      <c r="I84" s="768"/>
      <c r="J84" s="768"/>
      <c r="K84" s="768"/>
      <c r="L84" s="769"/>
      <c r="M84" s="769"/>
      <c r="N84" s="769"/>
      <c r="O84" s="769"/>
      <c r="P84" s="769"/>
      <c r="Q84" s="833"/>
      <c r="R84" s="833"/>
      <c r="S84" s="833"/>
      <c r="T84" s="833"/>
      <c r="U84" s="833"/>
      <c r="V84" s="476"/>
      <c r="W84" s="756"/>
      <c r="X84" s="756"/>
      <c r="Y84" s="756"/>
      <c r="Z84" s="756"/>
      <c r="AA84" s="756"/>
      <c r="AB84" s="756"/>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5" customHeight="1">
      <c r="A85" s="650">
        <f t="shared" si="1"/>
        <v>46</v>
      </c>
      <c r="B85" s="767"/>
      <c r="C85" s="768"/>
      <c r="D85" s="768"/>
      <c r="E85" s="768"/>
      <c r="F85" s="768"/>
      <c r="G85" s="768"/>
      <c r="H85" s="768"/>
      <c r="I85" s="768"/>
      <c r="J85" s="768"/>
      <c r="K85" s="768"/>
      <c r="L85" s="769"/>
      <c r="M85" s="769"/>
      <c r="N85" s="769"/>
      <c r="O85" s="769"/>
      <c r="P85" s="769"/>
      <c r="Q85" s="833"/>
      <c r="R85" s="833"/>
      <c r="S85" s="833"/>
      <c r="T85" s="833"/>
      <c r="U85" s="833"/>
      <c r="V85" s="476"/>
      <c r="W85" s="756"/>
      <c r="X85" s="756"/>
      <c r="Y85" s="756"/>
      <c r="Z85" s="756"/>
      <c r="AA85" s="756"/>
      <c r="AB85" s="756"/>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5" customHeight="1">
      <c r="A86" s="650">
        <f t="shared" si="1"/>
        <v>47</v>
      </c>
      <c r="B86" s="767"/>
      <c r="C86" s="768"/>
      <c r="D86" s="768"/>
      <c r="E86" s="768"/>
      <c r="F86" s="768"/>
      <c r="G86" s="768"/>
      <c r="H86" s="768"/>
      <c r="I86" s="768"/>
      <c r="J86" s="768"/>
      <c r="K86" s="768"/>
      <c r="L86" s="769"/>
      <c r="M86" s="769"/>
      <c r="N86" s="769"/>
      <c r="O86" s="769"/>
      <c r="P86" s="769"/>
      <c r="Q86" s="833"/>
      <c r="R86" s="833"/>
      <c r="S86" s="833"/>
      <c r="T86" s="833"/>
      <c r="U86" s="833"/>
      <c r="V86" s="476"/>
      <c r="W86" s="756"/>
      <c r="X86" s="756"/>
      <c r="Y86" s="756"/>
      <c r="Z86" s="756"/>
      <c r="AA86" s="756"/>
      <c r="AB86" s="756"/>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5" customHeight="1">
      <c r="A87" s="650">
        <f t="shared" si="1"/>
        <v>48</v>
      </c>
      <c r="B87" s="767"/>
      <c r="C87" s="768"/>
      <c r="D87" s="768"/>
      <c r="E87" s="768"/>
      <c r="F87" s="768"/>
      <c r="G87" s="768"/>
      <c r="H87" s="768"/>
      <c r="I87" s="768"/>
      <c r="J87" s="768"/>
      <c r="K87" s="768"/>
      <c r="L87" s="769"/>
      <c r="M87" s="769"/>
      <c r="N87" s="769"/>
      <c r="O87" s="769"/>
      <c r="P87" s="769"/>
      <c r="Q87" s="833"/>
      <c r="R87" s="833"/>
      <c r="S87" s="833"/>
      <c r="T87" s="833"/>
      <c r="U87" s="833"/>
      <c r="V87" s="476"/>
      <c r="W87" s="756"/>
      <c r="X87" s="756"/>
      <c r="Y87" s="756"/>
      <c r="Z87" s="756"/>
      <c r="AA87" s="756"/>
      <c r="AB87" s="756"/>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5" customHeight="1">
      <c r="A88" s="650">
        <f t="shared" si="1"/>
        <v>49</v>
      </c>
      <c r="B88" s="767"/>
      <c r="C88" s="768"/>
      <c r="D88" s="768"/>
      <c r="E88" s="768"/>
      <c r="F88" s="768"/>
      <c r="G88" s="768"/>
      <c r="H88" s="768"/>
      <c r="I88" s="768"/>
      <c r="J88" s="768"/>
      <c r="K88" s="768"/>
      <c r="L88" s="769"/>
      <c r="M88" s="769"/>
      <c r="N88" s="769"/>
      <c r="O88" s="769"/>
      <c r="P88" s="769"/>
      <c r="Q88" s="833"/>
      <c r="R88" s="833"/>
      <c r="S88" s="833"/>
      <c r="T88" s="833"/>
      <c r="U88" s="833"/>
      <c r="V88" s="476"/>
      <c r="W88" s="756"/>
      <c r="X88" s="756"/>
      <c r="Y88" s="756"/>
      <c r="Z88" s="756"/>
      <c r="AA88" s="756"/>
      <c r="AB88" s="756"/>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5" customHeight="1">
      <c r="A89" s="650">
        <f t="shared" si="1"/>
        <v>50</v>
      </c>
      <c r="B89" s="767"/>
      <c r="C89" s="768"/>
      <c r="D89" s="768"/>
      <c r="E89" s="768"/>
      <c r="F89" s="768"/>
      <c r="G89" s="768"/>
      <c r="H89" s="768"/>
      <c r="I89" s="768"/>
      <c r="J89" s="768"/>
      <c r="K89" s="768"/>
      <c r="L89" s="769"/>
      <c r="M89" s="769"/>
      <c r="N89" s="769"/>
      <c r="O89" s="769"/>
      <c r="P89" s="769"/>
      <c r="Q89" s="833"/>
      <c r="R89" s="833"/>
      <c r="S89" s="833"/>
      <c r="T89" s="833"/>
      <c r="U89" s="833"/>
      <c r="V89" s="476"/>
      <c r="W89" s="756"/>
      <c r="X89" s="756"/>
      <c r="Y89" s="756"/>
      <c r="Z89" s="756"/>
      <c r="AA89" s="756"/>
      <c r="AB89" s="756"/>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5" customHeight="1">
      <c r="A90" s="650">
        <f t="shared" si="1"/>
        <v>51</v>
      </c>
      <c r="B90" s="767"/>
      <c r="C90" s="768"/>
      <c r="D90" s="768"/>
      <c r="E90" s="768"/>
      <c r="F90" s="768"/>
      <c r="G90" s="768"/>
      <c r="H90" s="768"/>
      <c r="I90" s="768"/>
      <c r="J90" s="768"/>
      <c r="K90" s="768"/>
      <c r="L90" s="769"/>
      <c r="M90" s="769"/>
      <c r="N90" s="769"/>
      <c r="O90" s="769"/>
      <c r="P90" s="769"/>
      <c r="Q90" s="833"/>
      <c r="R90" s="833"/>
      <c r="S90" s="833"/>
      <c r="T90" s="833"/>
      <c r="U90" s="833"/>
      <c r="V90" s="476"/>
      <c r="W90" s="756"/>
      <c r="X90" s="756"/>
      <c r="Y90" s="756"/>
      <c r="Z90" s="756"/>
      <c r="AA90" s="756"/>
      <c r="AB90" s="756"/>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5" customHeight="1">
      <c r="A91" s="650">
        <f t="shared" si="1"/>
        <v>52</v>
      </c>
      <c r="B91" s="767"/>
      <c r="C91" s="768"/>
      <c r="D91" s="768"/>
      <c r="E91" s="768"/>
      <c r="F91" s="768"/>
      <c r="G91" s="768"/>
      <c r="H91" s="768"/>
      <c r="I91" s="768"/>
      <c r="J91" s="768"/>
      <c r="K91" s="768"/>
      <c r="L91" s="769"/>
      <c r="M91" s="769"/>
      <c r="N91" s="769"/>
      <c r="O91" s="769"/>
      <c r="P91" s="769"/>
      <c r="Q91" s="833"/>
      <c r="R91" s="833"/>
      <c r="S91" s="833"/>
      <c r="T91" s="833"/>
      <c r="U91" s="833"/>
      <c r="V91" s="476"/>
      <c r="W91" s="756"/>
      <c r="X91" s="756"/>
      <c r="Y91" s="756"/>
      <c r="Z91" s="756"/>
      <c r="AA91" s="756"/>
      <c r="AB91" s="756"/>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5" customHeight="1">
      <c r="A92" s="650">
        <f t="shared" si="1"/>
        <v>53</v>
      </c>
      <c r="B92" s="767"/>
      <c r="C92" s="768"/>
      <c r="D92" s="768"/>
      <c r="E92" s="768"/>
      <c r="F92" s="768"/>
      <c r="G92" s="768"/>
      <c r="H92" s="768"/>
      <c r="I92" s="768"/>
      <c r="J92" s="768"/>
      <c r="K92" s="768"/>
      <c r="L92" s="769"/>
      <c r="M92" s="769"/>
      <c r="N92" s="769"/>
      <c r="O92" s="769"/>
      <c r="P92" s="769"/>
      <c r="Q92" s="833"/>
      <c r="R92" s="833"/>
      <c r="S92" s="833"/>
      <c r="T92" s="833"/>
      <c r="U92" s="833"/>
      <c r="V92" s="476"/>
      <c r="W92" s="756"/>
      <c r="X92" s="756"/>
      <c r="Y92" s="756"/>
      <c r="Z92" s="756"/>
      <c r="AA92" s="756"/>
      <c r="AB92" s="756"/>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5" customHeight="1">
      <c r="A93" s="650">
        <f t="shared" si="1"/>
        <v>54</v>
      </c>
      <c r="B93" s="767"/>
      <c r="C93" s="768"/>
      <c r="D93" s="768"/>
      <c r="E93" s="768"/>
      <c r="F93" s="768"/>
      <c r="G93" s="768"/>
      <c r="H93" s="768"/>
      <c r="I93" s="768"/>
      <c r="J93" s="768"/>
      <c r="K93" s="768"/>
      <c r="L93" s="769"/>
      <c r="M93" s="769"/>
      <c r="N93" s="769"/>
      <c r="O93" s="769"/>
      <c r="P93" s="769"/>
      <c r="Q93" s="833"/>
      <c r="R93" s="833"/>
      <c r="S93" s="833"/>
      <c r="T93" s="833"/>
      <c r="U93" s="833"/>
      <c r="V93" s="476"/>
      <c r="W93" s="756"/>
      <c r="X93" s="756"/>
      <c r="Y93" s="756"/>
      <c r="Z93" s="756"/>
      <c r="AA93" s="756"/>
      <c r="AB93" s="756"/>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5" customHeight="1">
      <c r="A94" s="650">
        <f t="shared" si="1"/>
        <v>55</v>
      </c>
      <c r="B94" s="767"/>
      <c r="C94" s="768"/>
      <c r="D94" s="768"/>
      <c r="E94" s="768"/>
      <c r="F94" s="768"/>
      <c r="G94" s="768"/>
      <c r="H94" s="768"/>
      <c r="I94" s="768"/>
      <c r="J94" s="768"/>
      <c r="K94" s="768"/>
      <c r="L94" s="769"/>
      <c r="M94" s="769"/>
      <c r="N94" s="769"/>
      <c r="O94" s="769"/>
      <c r="P94" s="769"/>
      <c r="Q94" s="833"/>
      <c r="R94" s="833"/>
      <c r="S94" s="833"/>
      <c r="T94" s="833"/>
      <c r="U94" s="833"/>
      <c r="V94" s="476"/>
      <c r="W94" s="756"/>
      <c r="X94" s="756"/>
      <c r="Y94" s="756"/>
      <c r="Z94" s="756"/>
      <c r="AA94" s="756"/>
      <c r="AB94" s="756"/>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5" customHeight="1">
      <c r="A95" s="650">
        <f t="shared" si="1"/>
        <v>56</v>
      </c>
      <c r="B95" s="767"/>
      <c r="C95" s="768"/>
      <c r="D95" s="768"/>
      <c r="E95" s="768"/>
      <c r="F95" s="768"/>
      <c r="G95" s="768"/>
      <c r="H95" s="768"/>
      <c r="I95" s="768"/>
      <c r="J95" s="768"/>
      <c r="K95" s="768"/>
      <c r="L95" s="769"/>
      <c r="M95" s="769"/>
      <c r="N95" s="769"/>
      <c r="O95" s="769"/>
      <c r="P95" s="769"/>
      <c r="Q95" s="833"/>
      <c r="R95" s="833"/>
      <c r="S95" s="833"/>
      <c r="T95" s="833"/>
      <c r="U95" s="833"/>
      <c r="V95" s="476"/>
      <c r="W95" s="756"/>
      <c r="X95" s="756"/>
      <c r="Y95" s="756"/>
      <c r="Z95" s="756"/>
      <c r="AA95" s="756"/>
      <c r="AB95" s="756"/>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5" customHeight="1">
      <c r="A96" s="650">
        <f t="shared" si="1"/>
        <v>57</v>
      </c>
      <c r="B96" s="767"/>
      <c r="C96" s="768"/>
      <c r="D96" s="768"/>
      <c r="E96" s="768"/>
      <c r="F96" s="768"/>
      <c r="G96" s="768"/>
      <c r="H96" s="768"/>
      <c r="I96" s="768"/>
      <c r="J96" s="768"/>
      <c r="K96" s="768"/>
      <c r="L96" s="769"/>
      <c r="M96" s="769"/>
      <c r="N96" s="769"/>
      <c r="O96" s="769"/>
      <c r="P96" s="769"/>
      <c r="Q96" s="833"/>
      <c r="R96" s="833"/>
      <c r="S96" s="833"/>
      <c r="T96" s="833"/>
      <c r="U96" s="833"/>
      <c r="V96" s="476"/>
      <c r="W96" s="756"/>
      <c r="X96" s="756"/>
      <c r="Y96" s="756"/>
      <c r="Z96" s="756"/>
      <c r="AA96" s="756"/>
      <c r="AB96" s="756"/>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5" customHeight="1">
      <c r="A97" s="650">
        <f t="shared" si="1"/>
        <v>58</v>
      </c>
      <c r="B97" s="767"/>
      <c r="C97" s="768"/>
      <c r="D97" s="768"/>
      <c r="E97" s="768"/>
      <c r="F97" s="768"/>
      <c r="G97" s="768"/>
      <c r="H97" s="768"/>
      <c r="I97" s="768"/>
      <c r="J97" s="768"/>
      <c r="K97" s="768"/>
      <c r="L97" s="769"/>
      <c r="M97" s="769"/>
      <c r="N97" s="769"/>
      <c r="O97" s="769"/>
      <c r="P97" s="769"/>
      <c r="Q97" s="833"/>
      <c r="R97" s="833"/>
      <c r="S97" s="833"/>
      <c r="T97" s="833"/>
      <c r="U97" s="833"/>
      <c r="V97" s="476"/>
      <c r="W97" s="756"/>
      <c r="X97" s="756"/>
      <c r="Y97" s="756"/>
      <c r="Z97" s="756"/>
      <c r="AA97" s="756"/>
      <c r="AB97" s="756"/>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5" customHeight="1">
      <c r="A98" s="650">
        <f t="shared" si="1"/>
        <v>59</v>
      </c>
      <c r="B98" s="767"/>
      <c r="C98" s="768"/>
      <c r="D98" s="768"/>
      <c r="E98" s="768"/>
      <c r="F98" s="768"/>
      <c r="G98" s="768"/>
      <c r="H98" s="768"/>
      <c r="I98" s="768"/>
      <c r="J98" s="768"/>
      <c r="K98" s="768"/>
      <c r="L98" s="769"/>
      <c r="M98" s="769"/>
      <c r="N98" s="769"/>
      <c r="O98" s="769"/>
      <c r="P98" s="769"/>
      <c r="Q98" s="833"/>
      <c r="R98" s="833"/>
      <c r="S98" s="833"/>
      <c r="T98" s="833"/>
      <c r="U98" s="833"/>
      <c r="V98" s="476"/>
      <c r="W98" s="756"/>
      <c r="X98" s="756"/>
      <c r="Y98" s="756"/>
      <c r="Z98" s="756"/>
      <c r="AA98" s="756"/>
      <c r="AB98" s="756"/>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5" customHeight="1">
      <c r="A99" s="650">
        <f t="shared" si="1"/>
        <v>60</v>
      </c>
      <c r="B99" s="767"/>
      <c r="C99" s="768"/>
      <c r="D99" s="768"/>
      <c r="E99" s="768"/>
      <c r="F99" s="768"/>
      <c r="G99" s="768"/>
      <c r="H99" s="768"/>
      <c r="I99" s="768"/>
      <c r="J99" s="768"/>
      <c r="K99" s="768"/>
      <c r="L99" s="769"/>
      <c r="M99" s="769"/>
      <c r="N99" s="769"/>
      <c r="O99" s="769"/>
      <c r="P99" s="769"/>
      <c r="Q99" s="833"/>
      <c r="R99" s="833"/>
      <c r="S99" s="833"/>
      <c r="T99" s="833"/>
      <c r="U99" s="833"/>
      <c r="V99" s="476"/>
      <c r="W99" s="756"/>
      <c r="X99" s="756"/>
      <c r="Y99" s="756"/>
      <c r="Z99" s="756"/>
      <c r="AA99" s="756"/>
      <c r="AB99" s="756"/>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5" customHeight="1">
      <c r="A100" s="650">
        <f t="shared" si="1"/>
        <v>61</v>
      </c>
      <c r="B100" s="767"/>
      <c r="C100" s="768"/>
      <c r="D100" s="768"/>
      <c r="E100" s="768"/>
      <c r="F100" s="768"/>
      <c r="G100" s="768"/>
      <c r="H100" s="768"/>
      <c r="I100" s="768"/>
      <c r="J100" s="768"/>
      <c r="K100" s="768"/>
      <c r="L100" s="769"/>
      <c r="M100" s="769"/>
      <c r="N100" s="769"/>
      <c r="O100" s="769"/>
      <c r="P100" s="769"/>
      <c r="Q100" s="833"/>
      <c r="R100" s="833"/>
      <c r="S100" s="833"/>
      <c r="T100" s="833"/>
      <c r="U100" s="833"/>
      <c r="V100" s="476"/>
      <c r="W100" s="756"/>
      <c r="X100" s="756"/>
      <c r="Y100" s="756"/>
      <c r="Z100" s="756"/>
      <c r="AA100" s="756"/>
      <c r="AB100" s="756"/>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5" customHeight="1">
      <c r="A101" s="650">
        <f t="shared" si="1"/>
        <v>62</v>
      </c>
      <c r="B101" s="767"/>
      <c r="C101" s="768"/>
      <c r="D101" s="768"/>
      <c r="E101" s="768"/>
      <c r="F101" s="768"/>
      <c r="G101" s="768"/>
      <c r="H101" s="768"/>
      <c r="I101" s="768"/>
      <c r="J101" s="768"/>
      <c r="K101" s="768"/>
      <c r="L101" s="769"/>
      <c r="M101" s="769"/>
      <c r="N101" s="769"/>
      <c r="O101" s="769"/>
      <c r="P101" s="769"/>
      <c r="Q101" s="833"/>
      <c r="R101" s="833"/>
      <c r="S101" s="833"/>
      <c r="T101" s="833"/>
      <c r="U101" s="833"/>
      <c r="V101" s="476"/>
      <c r="W101" s="756"/>
      <c r="X101" s="756"/>
      <c r="Y101" s="756"/>
      <c r="Z101" s="756"/>
      <c r="AA101" s="756"/>
      <c r="AB101" s="756"/>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5" customHeight="1">
      <c r="A102" s="650">
        <f t="shared" si="1"/>
        <v>63</v>
      </c>
      <c r="B102" s="767"/>
      <c r="C102" s="768"/>
      <c r="D102" s="768"/>
      <c r="E102" s="768"/>
      <c r="F102" s="768"/>
      <c r="G102" s="768"/>
      <c r="H102" s="768"/>
      <c r="I102" s="768"/>
      <c r="J102" s="768"/>
      <c r="K102" s="768"/>
      <c r="L102" s="769"/>
      <c r="M102" s="769"/>
      <c r="N102" s="769"/>
      <c r="O102" s="769"/>
      <c r="P102" s="769"/>
      <c r="Q102" s="833"/>
      <c r="R102" s="833"/>
      <c r="S102" s="833"/>
      <c r="T102" s="833"/>
      <c r="U102" s="833"/>
      <c r="V102" s="476"/>
      <c r="W102" s="756"/>
      <c r="X102" s="756"/>
      <c r="Y102" s="756"/>
      <c r="Z102" s="756"/>
      <c r="AA102" s="756"/>
      <c r="AB102" s="756"/>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5" customHeight="1">
      <c r="A103" s="650">
        <f t="shared" si="1"/>
        <v>64</v>
      </c>
      <c r="B103" s="767"/>
      <c r="C103" s="768"/>
      <c r="D103" s="768"/>
      <c r="E103" s="768"/>
      <c r="F103" s="768"/>
      <c r="G103" s="768"/>
      <c r="H103" s="768"/>
      <c r="I103" s="768"/>
      <c r="J103" s="768"/>
      <c r="K103" s="768"/>
      <c r="L103" s="769"/>
      <c r="M103" s="769"/>
      <c r="N103" s="769"/>
      <c r="O103" s="769"/>
      <c r="P103" s="769"/>
      <c r="Q103" s="833"/>
      <c r="R103" s="833"/>
      <c r="S103" s="833"/>
      <c r="T103" s="833"/>
      <c r="U103" s="833"/>
      <c r="V103" s="476"/>
      <c r="W103" s="756"/>
      <c r="X103" s="756"/>
      <c r="Y103" s="756"/>
      <c r="Z103" s="756"/>
      <c r="AA103" s="756"/>
      <c r="AB103" s="756"/>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5" customHeight="1">
      <c r="A104" s="650">
        <f t="shared" si="1"/>
        <v>65</v>
      </c>
      <c r="B104" s="767"/>
      <c r="C104" s="768"/>
      <c r="D104" s="768"/>
      <c r="E104" s="768"/>
      <c r="F104" s="768"/>
      <c r="G104" s="768"/>
      <c r="H104" s="768"/>
      <c r="I104" s="768"/>
      <c r="J104" s="768"/>
      <c r="K104" s="768"/>
      <c r="L104" s="769"/>
      <c r="M104" s="769"/>
      <c r="N104" s="769"/>
      <c r="O104" s="769"/>
      <c r="P104" s="769"/>
      <c r="Q104" s="833"/>
      <c r="R104" s="833"/>
      <c r="S104" s="833"/>
      <c r="T104" s="833"/>
      <c r="U104" s="833"/>
      <c r="V104" s="476"/>
      <c r="W104" s="756"/>
      <c r="X104" s="756"/>
      <c r="Y104" s="756"/>
      <c r="Z104" s="756"/>
      <c r="AA104" s="756"/>
      <c r="AB104" s="756"/>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5" customHeight="1">
      <c r="A105" s="650">
        <f t="shared" si="1"/>
        <v>66</v>
      </c>
      <c r="B105" s="767"/>
      <c r="C105" s="768"/>
      <c r="D105" s="768"/>
      <c r="E105" s="768"/>
      <c r="F105" s="768"/>
      <c r="G105" s="768"/>
      <c r="H105" s="768"/>
      <c r="I105" s="768"/>
      <c r="J105" s="768"/>
      <c r="K105" s="768"/>
      <c r="L105" s="769"/>
      <c r="M105" s="769"/>
      <c r="N105" s="769"/>
      <c r="O105" s="769"/>
      <c r="P105" s="769"/>
      <c r="Q105" s="833"/>
      <c r="R105" s="833"/>
      <c r="S105" s="833"/>
      <c r="T105" s="833"/>
      <c r="U105" s="833"/>
      <c r="V105" s="476"/>
      <c r="W105" s="756"/>
      <c r="X105" s="756"/>
      <c r="Y105" s="756"/>
      <c r="Z105" s="756"/>
      <c r="AA105" s="756"/>
      <c r="AB105" s="756"/>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5" customHeight="1">
      <c r="A106" s="650">
        <f t="shared" ref="A106:A139" si="3">A105+1</f>
        <v>67</v>
      </c>
      <c r="B106" s="767"/>
      <c r="C106" s="768"/>
      <c r="D106" s="768"/>
      <c r="E106" s="768"/>
      <c r="F106" s="768"/>
      <c r="G106" s="768"/>
      <c r="H106" s="768"/>
      <c r="I106" s="768"/>
      <c r="J106" s="768"/>
      <c r="K106" s="768"/>
      <c r="L106" s="769"/>
      <c r="M106" s="769"/>
      <c r="N106" s="769"/>
      <c r="O106" s="769"/>
      <c r="P106" s="769"/>
      <c r="Q106" s="833"/>
      <c r="R106" s="833"/>
      <c r="S106" s="833"/>
      <c r="T106" s="833"/>
      <c r="U106" s="833"/>
      <c r="V106" s="476"/>
      <c r="W106" s="756"/>
      <c r="X106" s="756"/>
      <c r="Y106" s="756"/>
      <c r="Z106" s="756"/>
      <c r="AA106" s="756"/>
      <c r="AB106" s="756"/>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5" customHeight="1">
      <c r="A107" s="650">
        <f t="shared" si="3"/>
        <v>68</v>
      </c>
      <c r="B107" s="767"/>
      <c r="C107" s="768"/>
      <c r="D107" s="768"/>
      <c r="E107" s="768"/>
      <c r="F107" s="768"/>
      <c r="G107" s="768"/>
      <c r="H107" s="768"/>
      <c r="I107" s="768"/>
      <c r="J107" s="768"/>
      <c r="K107" s="768"/>
      <c r="L107" s="769"/>
      <c r="M107" s="769"/>
      <c r="N107" s="769"/>
      <c r="O107" s="769"/>
      <c r="P107" s="769"/>
      <c r="Q107" s="833"/>
      <c r="R107" s="833"/>
      <c r="S107" s="833"/>
      <c r="T107" s="833"/>
      <c r="U107" s="833"/>
      <c r="V107" s="476"/>
      <c r="W107" s="756"/>
      <c r="X107" s="756"/>
      <c r="Y107" s="756"/>
      <c r="Z107" s="756"/>
      <c r="AA107" s="756"/>
      <c r="AB107" s="756"/>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5" customHeight="1">
      <c r="A108" s="650">
        <f t="shared" si="3"/>
        <v>69</v>
      </c>
      <c r="B108" s="767"/>
      <c r="C108" s="768"/>
      <c r="D108" s="768"/>
      <c r="E108" s="768"/>
      <c r="F108" s="768"/>
      <c r="G108" s="768"/>
      <c r="H108" s="768"/>
      <c r="I108" s="768"/>
      <c r="J108" s="768"/>
      <c r="K108" s="768"/>
      <c r="L108" s="769"/>
      <c r="M108" s="769"/>
      <c r="N108" s="769"/>
      <c r="O108" s="769"/>
      <c r="P108" s="769"/>
      <c r="Q108" s="833"/>
      <c r="R108" s="833"/>
      <c r="S108" s="833"/>
      <c r="T108" s="833"/>
      <c r="U108" s="833"/>
      <c r="V108" s="476"/>
      <c r="W108" s="756"/>
      <c r="X108" s="756"/>
      <c r="Y108" s="756"/>
      <c r="Z108" s="756"/>
      <c r="AA108" s="756"/>
      <c r="AB108" s="756"/>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5" customHeight="1">
      <c r="A109" s="650">
        <f t="shared" si="3"/>
        <v>70</v>
      </c>
      <c r="B109" s="767"/>
      <c r="C109" s="768"/>
      <c r="D109" s="768"/>
      <c r="E109" s="768"/>
      <c r="F109" s="768"/>
      <c r="G109" s="768"/>
      <c r="H109" s="768"/>
      <c r="I109" s="768"/>
      <c r="J109" s="768"/>
      <c r="K109" s="768"/>
      <c r="L109" s="769"/>
      <c r="M109" s="769"/>
      <c r="N109" s="769"/>
      <c r="O109" s="769"/>
      <c r="P109" s="769"/>
      <c r="Q109" s="833"/>
      <c r="R109" s="833"/>
      <c r="S109" s="833"/>
      <c r="T109" s="833"/>
      <c r="U109" s="833"/>
      <c r="V109" s="476"/>
      <c r="W109" s="756"/>
      <c r="X109" s="756"/>
      <c r="Y109" s="756"/>
      <c r="Z109" s="756"/>
      <c r="AA109" s="756"/>
      <c r="AB109" s="756"/>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5" customHeight="1">
      <c r="A110" s="650">
        <f t="shared" si="3"/>
        <v>71</v>
      </c>
      <c r="B110" s="767"/>
      <c r="C110" s="768"/>
      <c r="D110" s="768"/>
      <c r="E110" s="768"/>
      <c r="F110" s="768"/>
      <c r="G110" s="768"/>
      <c r="H110" s="768"/>
      <c r="I110" s="768"/>
      <c r="J110" s="768"/>
      <c r="K110" s="768"/>
      <c r="L110" s="769"/>
      <c r="M110" s="769"/>
      <c r="N110" s="769"/>
      <c r="O110" s="769"/>
      <c r="P110" s="769"/>
      <c r="Q110" s="833"/>
      <c r="R110" s="833"/>
      <c r="S110" s="833"/>
      <c r="T110" s="833"/>
      <c r="U110" s="833"/>
      <c r="V110" s="476"/>
      <c r="W110" s="756"/>
      <c r="X110" s="756"/>
      <c r="Y110" s="756"/>
      <c r="Z110" s="756"/>
      <c r="AA110" s="756"/>
      <c r="AB110" s="756"/>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5" customHeight="1">
      <c r="A111" s="650">
        <f t="shared" si="3"/>
        <v>72</v>
      </c>
      <c r="B111" s="767"/>
      <c r="C111" s="768"/>
      <c r="D111" s="768"/>
      <c r="E111" s="768"/>
      <c r="F111" s="768"/>
      <c r="G111" s="768"/>
      <c r="H111" s="768"/>
      <c r="I111" s="768"/>
      <c r="J111" s="768"/>
      <c r="K111" s="768"/>
      <c r="L111" s="769"/>
      <c r="M111" s="769"/>
      <c r="N111" s="769"/>
      <c r="O111" s="769"/>
      <c r="P111" s="769"/>
      <c r="Q111" s="833"/>
      <c r="R111" s="833"/>
      <c r="S111" s="833"/>
      <c r="T111" s="833"/>
      <c r="U111" s="833"/>
      <c r="V111" s="476"/>
      <c r="W111" s="756"/>
      <c r="X111" s="756"/>
      <c r="Y111" s="756"/>
      <c r="Z111" s="756"/>
      <c r="AA111" s="756"/>
      <c r="AB111" s="756"/>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5" customHeight="1">
      <c r="A112" s="650">
        <f t="shared" si="3"/>
        <v>73</v>
      </c>
      <c r="B112" s="767"/>
      <c r="C112" s="768"/>
      <c r="D112" s="768"/>
      <c r="E112" s="768"/>
      <c r="F112" s="768"/>
      <c r="G112" s="768"/>
      <c r="H112" s="768"/>
      <c r="I112" s="768"/>
      <c r="J112" s="768"/>
      <c r="K112" s="768"/>
      <c r="L112" s="769"/>
      <c r="M112" s="769"/>
      <c r="N112" s="769"/>
      <c r="O112" s="769"/>
      <c r="P112" s="769"/>
      <c r="Q112" s="833"/>
      <c r="R112" s="833"/>
      <c r="S112" s="833"/>
      <c r="T112" s="833"/>
      <c r="U112" s="833"/>
      <c r="V112" s="476"/>
      <c r="W112" s="756"/>
      <c r="X112" s="756"/>
      <c r="Y112" s="756"/>
      <c r="Z112" s="756"/>
      <c r="AA112" s="756"/>
      <c r="AB112" s="756"/>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5" customHeight="1">
      <c r="A113" s="650">
        <f t="shared" si="3"/>
        <v>74</v>
      </c>
      <c r="B113" s="767"/>
      <c r="C113" s="768"/>
      <c r="D113" s="768"/>
      <c r="E113" s="768"/>
      <c r="F113" s="768"/>
      <c r="G113" s="768"/>
      <c r="H113" s="768"/>
      <c r="I113" s="768"/>
      <c r="J113" s="768"/>
      <c r="K113" s="768"/>
      <c r="L113" s="769"/>
      <c r="M113" s="769"/>
      <c r="N113" s="769"/>
      <c r="O113" s="769"/>
      <c r="P113" s="769"/>
      <c r="Q113" s="833"/>
      <c r="R113" s="833"/>
      <c r="S113" s="833"/>
      <c r="T113" s="833"/>
      <c r="U113" s="833"/>
      <c r="V113" s="476"/>
      <c r="W113" s="756"/>
      <c r="X113" s="756"/>
      <c r="Y113" s="756"/>
      <c r="Z113" s="756"/>
      <c r="AA113" s="756"/>
      <c r="AB113" s="756"/>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5" customHeight="1">
      <c r="A114" s="650">
        <f t="shared" si="3"/>
        <v>75</v>
      </c>
      <c r="B114" s="767"/>
      <c r="C114" s="768"/>
      <c r="D114" s="768"/>
      <c r="E114" s="768"/>
      <c r="F114" s="768"/>
      <c r="G114" s="768"/>
      <c r="H114" s="768"/>
      <c r="I114" s="768"/>
      <c r="J114" s="768"/>
      <c r="K114" s="768"/>
      <c r="L114" s="769"/>
      <c r="M114" s="769"/>
      <c r="N114" s="769"/>
      <c r="O114" s="769"/>
      <c r="P114" s="769"/>
      <c r="Q114" s="833"/>
      <c r="R114" s="833"/>
      <c r="S114" s="833"/>
      <c r="T114" s="833"/>
      <c r="U114" s="833"/>
      <c r="V114" s="476"/>
      <c r="W114" s="756"/>
      <c r="X114" s="756"/>
      <c r="Y114" s="756"/>
      <c r="Z114" s="756"/>
      <c r="AA114" s="756"/>
      <c r="AB114" s="756"/>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5" customHeight="1">
      <c r="A115" s="650">
        <f t="shared" si="3"/>
        <v>76</v>
      </c>
      <c r="B115" s="767"/>
      <c r="C115" s="768"/>
      <c r="D115" s="768"/>
      <c r="E115" s="768"/>
      <c r="F115" s="768"/>
      <c r="G115" s="768"/>
      <c r="H115" s="768"/>
      <c r="I115" s="768"/>
      <c r="J115" s="768"/>
      <c r="K115" s="768"/>
      <c r="L115" s="769"/>
      <c r="M115" s="769"/>
      <c r="N115" s="769"/>
      <c r="O115" s="769"/>
      <c r="P115" s="769"/>
      <c r="Q115" s="833"/>
      <c r="R115" s="833"/>
      <c r="S115" s="833"/>
      <c r="T115" s="833"/>
      <c r="U115" s="833"/>
      <c r="V115" s="476"/>
      <c r="W115" s="756"/>
      <c r="X115" s="756"/>
      <c r="Y115" s="756"/>
      <c r="Z115" s="756"/>
      <c r="AA115" s="756"/>
      <c r="AB115" s="756"/>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5" customHeight="1">
      <c r="A116" s="650">
        <f t="shared" si="3"/>
        <v>77</v>
      </c>
      <c r="B116" s="767"/>
      <c r="C116" s="768"/>
      <c r="D116" s="768"/>
      <c r="E116" s="768"/>
      <c r="F116" s="768"/>
      <c r="G116" s="768"/>
      <c r="H116" s="768"/>
      <c r="I116" s="768"/>
      <c r="J116" s="768"/>
      <c r="K116" s="768"/>
      <c r="L116" s="769"/>
      <c r="M116" s="769"/>
      <c r="N116" s="769"/>
      <c r="O116" s="769"/>
      <c r="P116" s="769"/>
      <c r="Q116" s="833"/>
      <c r="R116" s="833"/>
      <c r="S116" s="833"/>
      <c r="T116" s="833"/>
      <c r="U116" s="833"/>
      <c r="V116" s="476"/>
      <c r="W116" s="756"/>
      <c r="X116" s="756"/>
      <c r="Y116" s="756"/>
      <c r="Z116" s="756"/>
      <c r="AA116" s="756"/>
      <c r="AB116" s="756"/>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5" customHeight="1">
      <c r="A117" s="650">
        <f t="shared" si="3"/>
        <v>78</v>
      </c>
      <c r="B117" s="767"/>
      <c r="C117" s="768"/>
      <c r="D117" s="768"/>
      <c r="E117" s="768"/>
      <c r="F117" s="768"/>
      <c r="G117" s="768"/>
      <c r="H117" s="768"/>
      <c r="I117" s="768"/>
      <c r="J117" s="768"/>
      <c r="K117" s="768"/>
      <c r="L117" s="769"/>
      <c r="M117" s="769"/>
      <c r="N117" s="769"/>
      <c r="O117" s="769"/>
      <c r="P117" s="769"/>
      <c r="Q117" s="833"/>
      <c r="R117" s="833"/>
      <c r="S117" s="833"/>
      <c r="T117" s="833"/>
      <c r="U117" s="833"/>
      <c r="V117" s="476"/>
      <c r="W117" s="756"/>
      <c r="X117" s="756"/>
      <c r="Y117" s="756"/>
      <c r="Z117" s="756"/>
      <c r="AA117" s="756"/>
      <c r="AB117" s="756"/>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5" customHeight="1">
      <c r="A118" s="650">
        <f t="shared" si="3"/>
        <v>79</v>
      </c>
      <c r="B118" s="767"/>
      <c r="C118" s="768"/>
      <c r="D118" s="768"/>
      <c r="E118" s="768"/>
      <c r="F118" s="768"/>
      <c r="G118" s="768"/>
      <c r="H118" s="768"/>
      <c r="I118" s="768"/>
      <c r="J118" s="768"/>
      <c r="K118" s="768"/>
      <c r="L118" s="769"/>
      <c r="M118" s="769"/>
      <c r="N118" s="769"/>
      <c r="O118" s="769"/>
      <c r="P118" s="769"/>
      <c r="Q118" s="833"/>
      <c r="R118" s="833"/>
      <c r="S118" s="833"/>
      <c r="T118" s="833"/>
      <c r="U118" s="833"/>
      <c r="V118" s="476"/>
      <c r="W118" s="756"/>
      <c r="X118" s="756"/>
      <c r="Y118" s="756"/>
      <c r="Z118" s="756"/>
      <c r="AA118" s="756"/>
      <c r="AB118" s="756"/>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5" customHeight="1">
      <c r="A119" s="650">
        <f t="shared" si="3"/>
        <v>80</v>
      </c>
      <c r="B119" s="767"/>
      <c r="C119" s="768"/>
      <c r="D119" s="768"/>
      <c r="E119" s="768"/>
      <c r="F119" s="768"/>
      <c r="G119" s="768"/>
      <c r="H119" s="768"/>
      <c r="I119" s="768"/>
      <c r="J119" s="768"/>
      <c r="K119" s="768"/>
      <c r="L119" s="769"/>
      <c r="M119" s="769"/>
      <c r="N119" s="769"/>
      <c r="O119" s="769"/>
      <c r="P119" s="769"/>
      <c r="Q119" s="833"/>
      <c r="R119" s="833"/>
      <c r="S119" s="833"/>
      <c r="T119" s="833"/>
      <c r="U119" s="833"/>
      <c r="V119" s="476"/>
      <c r="W119" s="756"/>
      <c r="X119" s="756"/>
      <c r="Y119" s="756"/>
      <c r="Z119" s="756"/>
      <c r="AA119" s="756"/>
      <c r="AB119" s="756"/>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5" customHeight="1">
      <c r="A120" s="650">
        <f t="shared" si="3"/>
        <v>81</v>
      </c>
      <c r="B120" s="767"/>
      <c r="C120" s="768"/>
      <c r="D120" s="768"/>
      <c r="E120" s="768"/>
      <c r="F120" s="768"/>
      <c r="G120" s="768"/>
      <c r="H120" s="768"/>
      <c r="I120" s="768"/>
      <c r="J120" s="768"/>
      <c r="K120" s="768"/>
      <c r="L120" s="769"/>
      <c r="M120" s="769"/>
      <c r="N120" s="769"/>
      <c r="O120" s="769"/>
      <c r="P120" s="769"/>
      <c r="Q120" s="833"/>
      <c r="R120" s="833"/>
      <c r="S120" s="833"/>
      <c r="T120" s="833"/>
      <c r="U120" s="833"/>
      <c r="V120" s="476"/>
      <c r="W120" s="756"/>
      <c r="X120" s="756"/>
      <c r="Y120" s="756"/>
      <c r="Z120" s="756"/>
      <c r="AA120" s="756"/>
      <c r="AB120" s="756"/>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5" customHeight="1">
      <c r="A121" s="650">
        <f t="shared" si="3"/>
        <v>82</v>
      </c>
      <c r="B121" s="767"/>
      <c r="C121" s="768"/>
      <c r="D121" s="768"/>
      <c r="E121" s="768"/>
      <c r="F121" s="768"/>
      <c r="G121" s="768"/>
      <c r="H121" s="768"/>
      <c r="I121" s="768"/>
      <c r="J121" s="768"/>
      <c r="K121" s="768"/>
      <c r="L121" s="769"/>
      <c r="M121" s="769"/>
      <c r="N121" s="769"/>
      <c r="O121" s="769"/>
      <c r="P121" s="769"/>
      <c r="Q121" s="833"/>
      <c r="R121" s="833"/>
      <c r="S121" s="833"/>
      <c r="T121" s="833"/>
      <c r="U121" s="833"/>
      <c r="V121" s="476"/>
      <c r="W121" s="756"/>
      <c r="X121" s="756"/>
      <c r="Y121" s="756"/>
      <c r="Z121" s="756"/>
      <c r="AA121" s="756"/>
      <c r="AB121" s="756"/>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5" customHeight="1">
      <c r="A122" s="650">
        <f t="shared" si="3"/>
        <v>83</v>
      </c>
      <c r="B122" s="767"/>
      <c r="C122" s="768"/>
      <c r="D122" s="768"/>
      <c r="E122" s="768"/>
      <c r="F122" s="768"/>
      <c r="G122" s="768"/>
      <c r="H122" s="768"/>
      <c r="I122" s="768"/>
      <c r="J122" s="768"/>
      <c r="K122" s="768"/>
      <c r="L122" s="769"/>
      <c r="M122" s="769"/>
      <c r="N122" s="769"/>
      <c r="O122" s="769"/>
      <c r="P122" s="769"/>
      <c r="Q122" s="833"/>
      <c r="R122" s="833"/>
      <c r="S122" s="833"/>
      <c r="T122" s="833"/>
      <c r="U122" s="833"/>
      <c r="V122" s="476"/>
      <c r="W122" s="756"/>
      <c r="X122" s="756"/>
      <c r="Y122" s="756"/>
      <c r="Z122" s="756"/>
      <c r="AA122" s="756"/>
      <c r="AB122" s="756"/>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5" customHeight="1">
      <c r="A123" s="650">
        <f t="shared" si="3"/>
        <v>84</v>
      </c>
      <c r="B123" s="767"/>
      <c r="C123" s="768"/>
      <c r="D123" s="768"/>
      <c r="E123" s="768"/>
      <c r="F123" s="768"/>
      <c r="G123" s="768"/>
      <c r="H123" s="768"/>
      <c r="I123" s="768"/>
      <c r="J123" s="768"/>
      <c r="K123" s="768"/>
      <c r="L123" s="769"/>
      <c r="M123" s="769"/>
      <c r="N123" s="769"/>
      <c r="O123" s="769"/>
      <c r="P123" s="769"/>
      <c r="Q123" s="833"/>
      <c r="R123" s="833"/>
      <c r="S123" s="833"/>
      <c r="T123" s="833"/>
      <c r="U123" s="833"/>
      <c r="V123" s="476"/>
      <c r="W123" s="756"/>
      <c r="X123" s="756"/>
      <c r="Y123" s="756"/>
      <c r="Z123" s="756"/>
      <c r="AA123" s="756"/>
      <c r="AB123" s="756"/>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5" customHeight="1">
      <c r="A124" s="650">
        <f t="shared" si="3"/>
        <v>85</v>
      </c>
      <c r="B124" s="767"/>
      <c r="C124" s="768"/>
      <c r="D124" s="768"/>
      <c r="E124" s="768"/>
      <c r="F124" s="768"/>
      <c r="G124" s="768"/>
      <c r="H124" s="768"/>
      <c r="I124" s="768"/>
      <c r="J124" s="768"/>
      <c r="K124" s="768"/>
      <c r="L124" s="769"/>
      <c r="M124" s="769"/>
      <c r="N124" s="769"/>
      <c r="O124" s="769"/>
      <c r="P124" s="769"/>
      <c r="Q124" s="833"/>
      <c r="R124" s="833"/>
      <c r="S124" s="833"/>
      <c r="T124" s="833"/>
      <c r="U124" s="833"/>
      <c r="V124" s="476"/>
      <c r="W124" s="756"/>
      <c r="X124" s="756"/>
      <c r="Y124" s="756"/>
      <c r="Z124" s="756"/>
      <c r="AA124" s="756"/>
      <c r="AB124" s="756"/>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5" customHeight="1">
      <c r="A125" s="650">
        <f t="shared" si="3"/>
        <v>86</v>
      </c>
      <c r="B125" s="767"/>
      <c r="C125" s="768"/>
      <c r="D125" s="768"/>
      <c r="E125" s="768"/>
      <c r="F125" s="768"/>
      <c r="G125" s="768"/>
      <c r="H125" s="768"/>
      <c r="I125" s="768"/>
      <c r="J125" s="768"/>
      <c r="K125" s="768"/>
      <c r="L125" s="769"/>
      <c r="M125" s="769"/>
      <c r="N125" s="769"/>
      <c r="O125" s="769"/>
      <c r="P125" s="769"/>
      <c r="Q125" s="833"/>
      <c r="R125" s="833"/>
      <c r="S125" s="833"/>
      <c r="T125" s="833"/>
      <c r="U125" s="833"/>
      <c r="V125" s="476"/>
      <c r="W125" s="756"/>
      <c r="X125" s="756"/>
      <c r="Y125" s="756"/>
      <c r="Z125" s="756"/>
      <c r="AA125" s="756"/>
      <c r="AB125" s="756"/>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5" customHeight="1">
      <c r="A126" s="650">
        <f t="shared" si="3"/>
        <v>87</v>
      </c>
      <c r="B126" s="767"/>
      <c r="C126" s="768"/>
      <c r="D126" s="768"/>
      <c r="E126" s="768"/>
      <c r="F126" s="768"/>
      <c r="G126" s="768"/>
      <c r="H126" s="768"/>
      <c r="I126" s="768"/>
      <c r="J126" s="768"/>
      <c r="K126" s="768"/>
      <c r="L126" s="769"/>
      <c r="M126" s="769"/>
      <c r="N126" s="769"/>
      <c r="O126" s="769"/>
      <c r="P126" s="769"/>
      <c r="Q126" s="833"/>
      <c r="R126" s="833"/>
      <c r="S126" s="833"/>
      <c r="T126" s="833"/>
      <c r="U126" s="833"/>
      <c r="V126" s="476"/>
      <c r="W126" s="756"/>
      <c r="X126" s="756"/>
      <c r="Y126" s="756"/>
      <c r="Z126" s="756"/>
      <c r="AA126" s="756"/>
      <c r="AB126" s="756"/>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5" customHeight="1">
      <c r="A127" s="650">
        <f t="shared" si="3"/>
        <v>88</v>
      </c>
      <c r="B127" s="767"/>
      <c r="C127" s="768"/>
      <c r="D127" s="768"/>
      <c r="E127" s="768"/>
      <c r="F127" s="768"/>
      <c r="G127" s="768"/>
      <c r="H127" s="768"/>
      <c r="I127" s="768"/>
      <c r="J127" s="768"/>
      <c r="K127" s="768"/>
      <c r="L127" s="769"/>
      <c r="M127" s="769"/>
      <c r="N127" s="769"/>
      <c r="O127" s="769"/>
      <c r="P127" s="769"/>
      <c r="Q127" s="833"/>
      <c r="R127" s="833"/>
      <c r="S127" s="833"/>
      <c r="T127" s="833"/>
      <c r="U127" s="833"/>
      <c r="V127" s="476"/>
      <c r="W127" s="756"/>
      <c r="X127" s="756"/>
      <c r="Y127" s="756"/>
      <c r="Z127" s="756"/>
      <c r="AA127" s="756"/>
      <c r="AB127" s="756"/>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5" customHeight="1">
      <c r="A128" s="650">
        <f t="shared" si="3"/>
        <v>89</v>
      </c>
      <c r="B128" s="767"/>
      <c r="C128" s="768"/>
      <c r="D128" s="768"/>
      <c r="E128" s="768"/>
      <c r="F128" s="768"/>
      <c r="G128" s="768"/>
      <c r="H128" s="768"/>
      <c r="I128" s="768"/>
      <c r="J128" s="768"/>
      <c r="K128" s="768"/>
      <c r="L128" s="769"/>
      <c r="M128" s="769"/>
      <c r="N128" s="769"/>
      <c r="O128" s="769"/>
      <c r="P128" s="769"/>
      <c r="Q128" s="833"/>
      <c r="R128" s="833"/>
      <c r="S128" s="833"/>
      <c r="T128" s="833"/>
      <c r="U128" s="833"/>
      <c r="V128" s="476"/>
      <c r="W128" s="756"/>
      <c r="X128" s="756"/>
      <c r="Y128" s="756"/>
      <c r="Z128" s="756"/>
      <c r="AA128" s="756"/>
      <c r="AB128" s="756"/>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5" customHeight="1">
      <c r="A129" s="650">
        <f t="shared" si="3"/>
        <v>90</v>
      </c>
      <c r="B129" s="767"/>
      <c r="C129" s="768"/>
      <c r="D129" s="768"/>
      <c r="E129" s="768"/>
      <c r="F129" s="768"/>
      <c r="G129" s="768"/>
      <c r="H129" s="768"/>
      <c r="I129" s="768"/>
      <c r="J129" s="768"/>
      <c r="K129" s="768"/>
      <c r="L129" s="769"/>
      <c r="M129" s="769"/>
      <c r="N129" s="769"/>
      <c r="O129" s="769"/>
      <c r="P129" s="769"/>
      <c r="Q129" s="833"/>
      <c r="R129" s="833"/>
      <c r="S129" s="833"/>
      <c r="T129" s="833"/>
      <c r="U129" s="833"/>
      <c r="V129" s="476"/>
      <c r="W129" s="756"/>
      <c r="X129" s="756"/>
      <c r="Y129" s="756"/>
      <c r="Z129" s="756"/>
      <c r="AA129" s="756"/>
      <c r="AB129" s="756"/>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5" customHeight="1">
      <c r="A130" s="650">
        <f t="shared" si="3"/>
        <v>91</v>
      </c>
      <c r="B130" s="767"/>
      <c r="C130" s="768"/>
      <c r="D130" s="768"/>
      <c r="E130" s="768"/>
      <c r="F130" s="768"/>
      <c r="G130" s="768"/>
      <c r="H130" s="768"/>
      <c r="I130" s="768"/>
      <c r="J130" s="768"/>
      <c r="K130" s="768"/>
      <c r="L130" s="769"/>
      <c r="M130" s="769"/>
      <c r="N130" s="769"/>
      <c r="O130" s="769"/>
      <c r="P130" s="769"/>
      <c r="Q130" s="833"/>
      <c r="R130" s="833"/>
      <c r="S130" s="833"/>
      <c r="T130" s="833"/>
      <c r="U130" s="833"/>
      <c r="V130" s="476"/>
      <c r="W130" s="756"/>
      <c r="X130" s="756"/>
      <c r="Y130" s="756"/>
      <c r="Z130" s="756"/>
      <c r="AA130" s="756"/>
      <c r="AB130" s="756"/>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5" customHeight="1">
      <c r="A131" s="650">
        <f t="shared" si="3"/>
        <v>92</v>
      </c>
      <c r="B131" s="767"/>
      <c r="C131" s="768"/>
      <c r="D131" s="768"/>
      <c r="E131" s="768"/>
      <c r="F131" s="768"/>
      <c r="G131" s="768"/>
      <c r="H131" s="768"/>
      <c r="I131" s="768"/>
      <c r="J131" s="768"/>
      <c r="K131" s="768"/>
      <c r="L131" s="769"/>
      <c r="M131" s="769"/>
      <c r="N131" s="769"/>
      <c r="O131" s="769"/>
      <c r="P131" s="769"/>
      <c r="Q131" s="833"/>
      <c r="R131" s="833"/>
      <c r="S131" s="833"/>
      <c r="T131" s="833"/>
      <c r="U131" s="833"/>
      <c r="V131" s="476"/>
      <c r="W131" s="756"/>
      <c r="X131" s="756"/>
      <c r="Y131" s="756"/>
      <c r="Z131" s="756"/>
      <c r="AA131" s="756"/>
      <c r="AB131" s="756"/>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5" customHeight="1">
      <c r="A132" s="650">
        <f t="shared" si="3"/>
        <v>93</v>
      </c>
      <c r="B132" s="767"/>
      <c r="C132" s="768"/>
      <c r="D132" s="768"/>
      <c r="E132" s="768"/>
      <c r="F132" s="768"/>
      <c r="G132" s="768"/>
      <c r="H132" s="768"/>
      <c r="I132" s="768"/>
      <c r="J132" s="768"/>
      <c r="K132" s="768"/>
      <c r="L132" s="769"/>
      <c r="M132" s="769"/>
      <c r="N132" s="769"/>
      <c r="O132" s="769"/>
      <c r="P132" s="769"/>
      <c r="Q132" s="833"/>
      <c r="R132" s="833"/>
      <c r="S132" s="833"/>
      <c r="T132" s="833"/>
      <c r="U132" s="833"/>
      <c r="V132" s="476"/>
      <c r="W132" s="756"/>
      <c r="X132" s="756"/>
      <c r="Y132" s="756"/>
      <c r="Z132" s="756"/>
      <c r="AA132" s="756"/>
      <c r="AB132" s="756"/>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5" customHeight="1">
      <c r="A133" s="650">
        <f t="shared" si="3"/>
        <v>94</v>
      </c>
      <c r="B133" s="767"/>
      <c r="C133" s="768"/>
      <c r="D133" s="768"/>
      <c r="E133" s="768"/>
      <c r="F133" s="768"/>
      <c r="G133" s="768"/>
      <c r="H133" s="768"/>
      <c r="I133" s="768"/>
      <c r="J133" s="768"/>
      <c r="K133" s="768"/>
      <c r="L133" s="769"/>
      <c r="M133" s="769"/>
      <c r="N133" s="769"/>
      <c r="O133" s="769"/>
      <c r="P133" s="769"/>
      <c r="Q133" s="833"/>
      <c r="R133" s="833"/>
      <c r="S133" s="833"/>
      <c r="T133" s="833"/>
      <c r="U133" s="833"/>
      <c r="V133" s="476"/>
      <c r="W133" s="756"/>
      <c r="X133" s="756"/>
      <c r="Y133" s="756"/>
      <c r="Z133" s="756"/>
      <c r="AA133" s="756"/>
      <c r="AB133" s="756"/>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5" customHeight="1">
      <c r="A134" s="650">
        <f t="shared" si="3"/>
        <v>95</v>
      </c>
      <c r="B134" s="767"/>
      <c r="C134" s="768"/>
      <c r="D134" s="768"/>
      <c r="E134" s="768"/>
      <c r="F134" s="768"/>
      <c r="G134" s="768"/>
      <c r="H134" s="768"/>
      <c r="I134" s="768"/>
      <c r="J134" s="768"/>
      <c r="K134" s="768"/>
      <c r="L134" s="769"/>
      <c r="M134" s="769"/>
      <c r="N134" s="769"/>
      <c r="O134" s="769"/>
      <c r="P134" s="769"/>
      <c r="Q134" s="833"/>
      <c r="R134" s="833"/>
      <c r="S134" s="833"/>
      <c r="T134" s="833"/>
      <c r="U134" s="833"/>
      <c r="V134" s="476"/>
      <c r="W134" s="756"/>
      <c r="X134" s="756"/>
      <c r="Y134" s="756"/>
      <c r="Z134" s="756"/>
      <c r="AA134" s="756"/>
      <c r="AB134" s="756"/>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5" customHeight="1">
      <c r="A135" s="650">
        <f t="shared" si="3"/>
        <v>96</v>
      </c>
      <c r="B135" s="767"/>
      <c r="C135" s="768"/>
      <c r="D135" s="768"/>
      <c r="E135" s="768"/>
      <c r="F135" s="768"/>
      <c r="G135" s="768"/>
      <c r="H135" s="768"/>
      <c r="I135" s="768"/>
      <c r="J135" s="768"/>
      <c r="K135" s="768"/>
      <c r="L135" s="769"/>
      <c r="M135" s="769"/>
      <c r="N135" s="769"/>
      <c r="O135" s="769"/>
      <c r="P135" s="769"/>
      <c r="Q135" s="833"/>
      <c r="R135" s="833"/>
      <c r="S135" s="833"/>
      <c r="T135" s="833"/>
      <c r="U135" s="833"/>
      <c r="V135" s="476"/>
      <c r="W135" s="756"/>
      <c r="X135" s="756"/>
      <c r="Y135" s="756"/>
      <c r="Z135" s="756"/>
      <c r="AA135" s="756"/>
      <c r="AB135" s="756"/>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5" customHeight="1">
      <c r="A136" s="650">
        <f t="shared" si="3"/>
        <v>97</v>
      </c>
      <c r="B136" s="767"/>
      <c r="C136" s="768"/>
      <c r="D136" s="768"/>
      <c r="E136" s="768"/>
      <c r="F136" s="768"/>
      <c r="G136" s="768"/>
      <c r="H136" s="768"/>
      <c r="I136" s="768"/>
      <c r="J136" s="768"/>
      <c r="K136" s="768"/>
      <c r="L136" s="769"/>
      <c r="M136" s="769"/>
      <c r="N136" s="769"/>
      <c r="O136" s="769"/>
      <c r="P136" s="769"/>
      <c r="Q136" s="833"/>
      <c r="R136" s="833"/>
      <c r="S136" s="833"/>
      <c r="T136" s="833"/>
      <c r="U136" s="833"/>
      <c r="V136" s="476"/>
      <c r="W136" s="756"/>
      <c r="X136" s="756"/>
      <c r="Y136" s="756"/>
      <c r="Z136" s="756"/>
      <c r="AA136" s="756"/>
      <c r="AB136" s="756"/>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5" customHeight="1">
      <c r="A137" s="650">
        <f t="shared" si="3"/>
        <v>98</v>
      </c>
      <c r="B137" s="767"/>
      <c r="C137" s="768"/>
      <c r="D137" s="768"/>
      <c r="E137" s="768"/>
      <c r="F137" s="768"/>
      <c r="G137" s="768"/>
      <c r="H137" s="768"/>
      <c r="I137" s="768"/>
      <c r="J137" s="768"/>
      <c r="K137" s="768"/>
      <c r="L137" s="769"/>
      <c r="M137" s="769"/>
      <c r="N137" s="769"/>
      <c r="O137" s="769"/>
      <c r="P137" s="769"/>
      <c r="Q137" s="833"/>
      <c r="R137" s="833"/>
      <c r="S137" s="833"/>
      <c r="T137" s="833"/>
      <c r="U137" s="833"/>
      <c r="V137" s="476"/>
      <c r="W137" s="756"/>
      <c r="X137" s="756"/>
      <c r="Y137" s="756"/>
      <c r="Z137" s="756"/>
      <c r="AA137" s="756"/>
      <c r="AB137" s="756"/>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5" customHeight="1">
      <c r="A138" s="650">
        <f t="shared" si="3"/>
        <v>99</v>
      </c>
      <c r="B138" s="767"/>
      <c r="C138" s="768"/>
      <c r="D138" s="768"/>
      <c r="E138" s="768"/>
      <c r="F138" s="768"/>
      <c r="G138" s="768"/>
      <c r="H138" s="768"/>
      <c r="I138" s="768"/>
      <c r="J138" s="768"/>
      <c r="K138" s="768"/>
      <c r="L138" s="769"/>
      <c r="M138" s="769"/>
      <c r="N138" s="769"/>
      <c r="O138" s="769"/>
      <c r="P138" s="769"/>
      <c r="Q138" s="833"/>
      <c r="R138" s="833"/>
      <c r="S138" s="833"/>
      <c r="T138" s="833"/>
      <c r="U138" s="833"/>
      <c r="V138" s="476"/>
      <c r="W138" s="756"/>
      <c r="X138" s="756"/>
      <c r="Y138" s="756"/>
      <c r="Z138" s="756"/>
      <c r="AA138" s="756"/>
      <c r="AB138" s="756"/>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5" customHeight="1">
      <c r="A139" s="650">
        <f t="shared" si="3"/>
        <v>100</v>
      </c>
      <c r="B139" s="767"/>
      <c r="C139" s="768"/>
      <c r="D139" s="768"/>
      <c r="E139" s="768"/>
      <c r="F139" s="768"/>
      <c r="G139" s="768"/>
      <c r="H139" s="768"/>
      <c r="I139" s="768"/>
      <c r="J139" s="768"/>
      <c r="K139" s="768"/>
      <c r="L139" s="769"/>
      <c r="M139" s="769"/>
      <c r="N139" s="769"/>
      <c r="O139" s="769"/>
      <c r="P139" s="769"/>
      <c r="Q139" s="833"/>
      <c r="R139" s="833"/>
      <c r="S139" s="833"/>
      <c r="T139" s="833"/>
      <c r="U139" s="833"/>
      <c r="V139" s="476"/>
      <c r="W139" s="756"/>
      <c r="X139" s="756"/>
      <c r="Y139" s="756"/>
      <c r="Z139" s="756"/>
      <c r="AA139" s="756"/>
      <c r="AB139" s="756"/>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3"/>
  <conditionalFormatting sqref="AG40:AG139">
    <cfRule type="expression" dxfId="77"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0"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H6" zoomScale="120" zoomScaleNormal="120" zoomScaleSheetLayoutView="120" zoomScalePageLayoutView="64" workbookViewId="0">
      <selection activeCell="H8" sqref="H8:AK8"/>
    </sheetView>
  </sheetViews>
  <sheetFormatPr defaultColWidth="2.44140625" defaultRowHeight="13.2"/>
  <cols>
    <col min="1" max="1" width="2.109375" customWidth="1"/>
    <col min="2" max="2" width="3.109375" customWidth="1"/>
    <col min="3" max="4" width="2.44140625" customWidth="1"/>
    <col min="5" max="5" width="3" customWidth="1"/>
    <col min="6" max="14" width="2.44140625" customWidth="1"/>
    <col min="15" max="15" width="1.44140625" customWidth="1"/>
    <col min="16" max="16" width="8.109375" customWidth="1"/>
    <col min="17" max="18" width="2.44140625" customWidth="1"/>
    <col min="19" max="19" width="3.44140625" customWidth="1"/>
    <col min="20" max="28" width="2.44140625" customWidth="1"/>
    <col min="29" max="29" width="3.44140625" customWidth="1"/>
    <col min="30" max="30" width="4.44140625" customWidth="1"/>
    <col min="31" max="35" width="2.44140625" customWidth="1"/>
    <col min="36" max="36" width="4.44140625" customWidth="1"/>
    <col min="37" max="37" width="7.44140625" customWidth="1"/>
    <col min="38" max="38" width="2.44140625" customWidth="1"/>
    <col min="39" max="39" width="7.44140625" customWidth="1"/>
    <col min="40" max="40" width="8.109375" customWidth="1"/>
    <col min="41" max="41" width="5.44140625" customWidth="1"/>
    <col min="42" max="42" width="6" customWidth="1"/>
    <col min="43" max="43" width="7.44140625" customWidth="1"/>
    <col min="44" max="44" width="9.44140625" customWidth="1"/>
    <col min="45" max="45" width="5.44140625" customWidth="1"/>
    <col min="46" max="46" width="8.44140625" customWidth="1"/>
    <col min="47" max="47" width="8" customWidth="1"/>
    <col min="48" max="48" width="6" customWidth="1"/>
    <col min="49" max="49" width="7.44140625" customWidth="1"/>
    <col min="50" max="50" width="4.88671875" customWidth="1"/>
    <col min="51" max="52" width="6.44140625" customWidth="1"/>
    <col min="53" max="53" width="9.44140625" customWidth="1"/>
    <col min="54" max="54" width="13.21875" customWidth="1"/>
    <col min="55" max="58" width="4.109375" customWidth="1"/>
    <col min="59" max="59" width="9.88671875" customWidth="1"/>
    <col min="60" max="60" width="9.44140625" customWidth="1"/>
    <col min="61" max="63" width="4.10937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82" t="s">
        <v>7</v>
      </c>
      <c r="AD1" s="882"/>
      <c r="AE1" s="882"/>
      <c r="AF1" s="882" t="str">
        <f>IF(基本情報入力シート!C11="","",基本情報入力シート!C11)</f>
        <v>東京都</v>
      </c>
      <c r="AG1" s="882"/>
      <c r="AH1" s="882"/>
      <c r="AI1" s="882"/>
      <c r="AJ1" s="882"/>
      <c r="AK1" s="883"/>
      <c r="AL1" s="15"/>
      <c r="AM1" s="15"/>
      <c r="AN1" s="15"/>
      <c r="AO1" s="15"/>
      <c r="AP1" s="15"/>
      <c r="AQ1" s="15"/>
      <c r="AR1" s="15"/>
      <c r="AS1" s="15"/>
      <c r="AT1" s="15"/>
      <c r="AU1" s="15"/>
      <c r="AV1" s="15"/>
      <c r="AW1" s="15"/>
      <c r="AX1" s="15"/>
      <c r="AY1" s="15"/>
    </row>
    <row r="2" spans="1:51" ht="4.2"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98" t="s">
        <v>51</v>
      </c>
      <c r="C3" s="898"/>
      <c r="D3" s="898"/>
      <c r="E3" s="898"/>
      <c r="F3" s="898"/>
      <c r="G3" s="898"/>
      <c r="H3" s="898"/>
      <c r="I3" s="898"/>
      <c r="J3" s="898"/>
      <c r="K3" s="898"/>
      <c r="L3" s="898"/>
      <c r="M3" s="898"/>
      <c r="N3" s="898"/>
      <c r="O3" s="898"/>
      <c r="P3" s="898"/>
      <c r="Q3" s="898"/>
      <c r="R3" s="898"/>
      <c r="S3" s="898"/>
      <c r="T3" s="898"/>
      <c r="U3" s="898"/>
      <c r="V3" s="898"/>
      <c r="W3" s="898"/>
      <c r="X3" s="898"/>
      <c r="Y3" s="898"/>
      <c r="Z3" s="898"/>
      <c r="AA3" s="898"/>
      <c r="AB3" s="898"/>
      <c r="AC3" s="898"/>
      <c r="AD3" s="898"/>
      <c r="AE3" s="898"/>
      <c r="AF3" s="898"/>
      <c r="AG3" s="898"/>
      <c r="AH3" s="898"/>
      <c r="AI3" s="898"/>
      <c r="AJ3" s="898"/>
      <c r="AK3" s="898"/>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99" t="s">
        <v>11</v>
      </c>
      <c r="C5" s="899"/>
      <c r="D5" s="899"/>
      <c r="E5" s="899"/>
      <c r="F5" s="899"/>
      <c r="G5" s="899"/>
      <c r="H5" s="859" t="str">
        <f>IF(基本情報入力シート!L15="","",基本情報入力シート!L15)</f>
        <v>○○ケアサービス</v>
      </c>
      <c r="I5" s="859"/>
      <c r="J5" s="859"/>
      <c r="K5" s="859"/>
      <c r="L5" s="859"/>
      <c r="M5" s="859"/>
      <c r="N5" s="859"/>
      <c r="O5" s="859"/>
      <c r="P5" s="859"/>
      <c r="Q5" s="859"/>
      <c r="R5" s="859"/>
      <c r="S5" s="859"/>
      <c r="T5" s="859"/>
      <c r="U5" s="859"/>
      <c r="V5" s="859"/>
      <c r="W5" s="859"/>
      <c r="X5" s="859"/>
      <c r="Y5" s="859"/>
      <c r="Z5" s="859"/>
      <c r="AA5" s="859"/>
      <c r="AB5" s="859"/>
      <c r="AC5" s="859"/>
      <c r="AD5" s="859"/>
      <c r="AE5" s="859"/>
      <c r="AF5" s="859"/>
      <c r="AG5" s="859"/>
      <c r="AH5" s="859"/>
      <c r="AI5" s="859"/>
      <c r="AJ5" s="859"/>
      <c r="AK5" s="860"/>
      <c r="AL5" s="247"/>
      <c r="AM5" s="247"/>
      <c r="AN5" s="247"/>
      <c r="AO5" s="247"/>
      <c r="AP5" s="247"/>
      <c r="AQ5" s="247"/>
      <c r="AR5" s="247"/>
      <c r="AS5" s="247"/>
      <c r="AT5" s="247"/>
      <c r="AU5" s="247"/>
      <c r="AV5" s="247"/>
      <c r="AW5" s="247"/>
      <c r="AX5" s="247"/>
      <c r="AY5" s="247"/>
    </row>
    <row r="6" spans="1:51" s="12" customFormat="1" ht="25.5" customHeight="1">
      <c r="A6" s="247"/>
      <c r="B6" s="868" t="s">
        <v>53</v>
      </c>
      <c r="C6" s="868"/>
      <c r="D6" s="868"/>
      <c r="E6" s="868"/>
      <c r="F6" s="868"/>
      <c r="G6" s="868"/>
      <c r="H6" s="869" t="str">
        <f>IF(基本情報入力シート!L16="","",基本情報入力シート!L16)</f>
        <v>○○ケアサービス</v>
      </c>
      <c r="I6" s="869"/>
      <c r="J6" s="869"/>
      <c r="K6" s="869"/>
      <c r="L6" s="869"/>
      <c r="M6" s="869"/>
      <c r="N6" s="869"/>
      <c r="O6" s="869"/>
      <c r="P6" s="869"/>
      <c r="Q6" s="869"/>
      <c r="R6" s="869"/>
      <c r="S6" s="869"/>
      <c r="T6" s="869"/>
      <c r="U6" s="869"/>
      <c r="V6" s="869"/>
      <c r="W6" s="869"/>
      <c r="X6" s="869"/>
      <c r="Y6" s="869"/>
      <c r="Z6" s="869"/>
      <c r="AA6" s="869"/>
      <c r="AB6" s="869"/>
      <c r="AC6" s="869"/>
      <c r="AD6" s="869"/>
      <c r="AE6" s="869"/>
      <c r="AF6" s="869"/>
      <c r="AG6" s="869"/>
      <c r="AH6" s="869"/>
      <c r="AI6" s="869"/>
      <c r="AJ6" s="869"/>
      <c r="AK6" s="870"/>
      <c r="AL6" s="247"/>
      <c r="AM6" s="247"/>
      <c r="AN6" s="247"/>
      <c r="AO6" s="247"/>
      <c r="AP6" s="247"/>
      <c r="AQ6" s="247"/>
      <c r="AR6" s="247"/>
      <c r="AS6" s="247"/>
      <c r="AT6" s="247"/>
      <c r="AU6" s="247"/>
      <c r="AV6" s="247"/>
      <c r="AW6" s="247"/>
      <c r="AX6" s="247"/>
      <c r="AY6" s="247"/>
    </row>
    <row r="7" spans="1:51" s="12" customFormat="1" ht="12.75" customHeight="1">
      <c r="A7" s="247"/>
      <c r="B7" s="871" t="s">
        <v>54</v>
      </c>
      <c r="C7" s="871"/>
      <c r="D7" s="871"/>
      <c r="E7" s="871"/>
      <c r="F7" s="871"/>
      <c r="G7" s="871"/>
      <c r="H7" s="248" t="s">
        <v>14</v>
      </c>
      <c r="I7" s="872" t="str">
        <f>IF(基本情報入力シート!AO18="－","",基本情報入力シート!AO18)</f>
        <v>100-0005</v>
      </c>
      <c r="J7" s="872"/>
      <c r="K7" s="872"/>
      <c r="L7" s="872"/>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71"/>
      <c r="C8" s="871"/>
      <c r="D8" s="871"/>
      <c r="E8" s="871"/>
      <c r="F8" s="871"/>
      <c r="G8" s="871"/>
      <c r="H8" s="873" t="str">
        <f>IF(基本情報入力シート!L18="","",基本情報入力シート!L18)</f>
        <v>東京都千代田区１－１－１</v>
      </c>
      <c r="I8" s="873"/>
      <c r="J8" s="873"/>
      <c r="K8" s="873"/>
      <c r="L8" s="873"/>
      <c r="M8" s="873"/>
      <c r="N8" s="873"/>
      <c r="O8" s="873"/>
      <c r="P8" s="873"/>
      <c r="Q8" s="873"/>
      <c r="R8" s="873"/>
      <c r="S8" s="873"/>
      <c r="T8" s="873"/>
      <c r="U8" s="873"/>
      <c r="V8" s="873"/>
      <c r="W8" s="873"/>
      <c r="X8" s="873"/>
      <c r="Y8" s="873"/>
      <c r="Z8" s="873"/>
      <c r="AA8" s="873"/>
      <c r="AB8" s="873"/>
      <c r="AC8" s="873"/>
      <c r="AD8" s="873"/>
      <c r="AE8" s="873"/>
      <c r="AF8" s="873"/>
      <c r="AG8" s="873"/>
      <c r="AH8" s="873"/>
      <c r="AI8" s="873"/>
      <c r="AJ8" s="873"/>
      <c r="AK8" s="873"/>
      <c r="AL8" s="247"/>
      <c r="AM8" s="247"/>
      <c r="AN8" s="247"/>
      <c r="AO8" s="247"/>
      <c r="AP8" s="247"/>
      <c r="AQ8" s="247"/>
      <c r="AR8" s="247"/>
      <c r="AS8" s="247"/>
      <c r="AT8" s="247"/>
      <c r="AU8" s="247"/>
      <c r="AV8" s="247"/>
      <c r="AW8" s="247"/>
      <c r="AX8" s="247"/>
      <c r="AY8" s="247" t="b">
        <v>1</v>
      </c>
    </row>
    <row r="9" spans="1:51" s="12" customFormat="1" ht="16.5" customHeight="1">
      <c r="A9" s="247"/>
      <c r="B9" s="871"/>
      <c r="C9" s="871"/>
      <c r="D9" s="871"/>
      <c r="E9" s="871"/>
      <c r="F9" s="871"/>
      <c r="G9" s="871"/>
      <c r="H9" s="874" t="str">
        <f>IF(基本情報入力シート!L19="","",基本情報入力シート!L19)</f>
        <v>○○ビル○○号室</v>
      </c>
      <c r="I9" s="874"/>
      <c r="J9" s="874"/>
      <c r="K9" s="874"/>
      <c r="L9" s="874"/>
      <c r="M9" s="874"/>
      <c r="N9" s="874"/>
      <c r="O9" s="874"/>
      <c r="P9" s="874"/>
      <c r="Q9" s="874"/>
      <c r="R9" s="874"/>
      <c r="S9" s="874"/>
      <c r="T9" s="874"/>
      <c r="U9" s="874"/>
      <c r="V9" s="874"/>
      <c r="W9" s="874"/>
      <c r="X9" s="874"/>
      <c r="Y9" s="874"/>
      <c r="Z9" s="874"/>
      <c r="AA9" s="874"/>
      <c r="AB9" s="874"/>
      <c r="AC9" s="874"/>
      <c r="AD9" s="874"/>
      <c r="AE9" s="874"/>
      <c r="AF9" s="874"/>
      <c r="AG9" s="874"/>
      <c r="AH9" s="874"/>
      <c r="AI9" s="874"/>
      <c r="AJ9" s="874"/>
      <c r="AK9" s="875"/>
      <c r="AL9" s="247"/>
      <c r="AM9" s="247"/>
      <c r="AN9" s="247"/>
      <c r="AO9" s="247"/>
      <c r="AP9" s="247"/>
      <c r="AQ9" s="247"/>
      <c r="AR9" s="247"/>
      <c r="AS9" s="247"/>
      <c r="AT9" s="247"/>
      <c r="AU9" s="247"/>
      <c r="AV9" s="247"/>
      <c r="AW9" s="247"/>
      <c r="AX9" s="247"/>
      <c r="AY9" s="247"/>
    </row>
    <row r="10" spans="1:51" s="12" customFormat="1" ht="13.5" customHeight="1">
      <c r="A10" s="247"/>
      <c r="B10" s="858" t="s">
        <v>11</v>
      </c>
      <c r="C10" s="858"/>
      <c r="D10" s="858"/>
      <c r="E10" s="858"/>
      <c r="F10" s="858"/>
      <c r="G10" s="858"/>
      <c r="H10" s="859" t="str">
        <f>IF(基本情報入力シート!L23="","",基本情報入力シート!L23)</f>
        <v>コウロウ　タロウ</v>
      </c>
      <c r="I10" s="859"/>
      <c r="J10" s="859"/>
      <c r="K10" s="859"/>
      <c r="L10" s="859"/>
      <c r="M10" s="859"/>
      <c r="N10" s="859"/>
      <c r="O10" s="859"/>
      <c r="P10" s="859"/>
      <c r="Q10" s="859"/>
      <c r="R10" s="859"/>
      <c r="S10" s="859"/>
      <c r="T10" s="859"/>
      <c r="U10" s="859"/>
      <c r="V10" s="859"/>
      <c r="W10" s="859"/>
      <c r="X10" s="859"/>
      <c r="Y10" s="859"/>
      <c r="Z10" s="859"/>
      <c r="AA10" s="859"/>
      <c r="AB10" s="859"/>
      <c r="AC10" s="859"/>
      <c r="AD10" s="859"/>
      <c r="AE10" s="859"/>
      <c r="AF10" s="859"/>
      <c r="AG10" s="859"/>
      <c r="AH10" s="859"/>
      <c r="AI10" s="859"/>
      <c r="AJ10" s="859"/>
      <c r="AK10" s="860"/>
      <c r="AL10" s="247"/>
      <c r="AM10" s="247"/>
      <c r="AN10" s="247"/>
      <c r="AO10" s="247"/>
      <c r="AP10" s="247"/>
      <c r="AQ10" s="247"/>
      <c r="AR10" s="247"/>
      <c r="AS10" s="247"/>
      <c r="AT10" s="247"/>
      <c r="AU10" s="247"/>
      <c r="AV10" s="247"/>
      <c r="AW10" s="247"/>
      <c r="AX10" s="247"/>
      <c r="AY10" s="247"/>
    </row>
    <row r="11" spans="1:51" s="12" customFormat="1" ht="22.5" customHeight="1">
      <c r="A11" s="247"/>
      <c r="B11" s="861" t="s">
        <v>55</v>
      </c>
      <c r="C11" s="861"/>
      <c r="D11" s="861"/>
      <c r="E11" s="861"/>
      <c r="F11" s="861"/>
      <c r="G11" s="861"/>
      <c r="H11" s="862" t="str">
        <f>IF(基本情報入力シート!L24="","",基本情報入力シート!L24)</f>
        <v>厚労　太郎</v>
      </c>
      <c r="I11" s="862"/>
      <c r="J11" s="862"/>
      <c r="K11" s="862"/>
      <c r="L11" s="862"/>
      <c r="M11" s="862"/>
      <c r="N11" s="862"/>
      <c r="O11" s="862"/>
      <c r="P11" s="862"/>
      <c r="Q11" s="862"/>
      <c r="R11" s="862"/>
      <c r="S11" s="862"/>
      <c r="T11" s="862"/>
      <c r="U11" s="862"/>
      <c r="V11" s="862"/>
      <c r="W11" s="862"/>
      <c r="X11" s="862"/>
      <c r="Y11" s="862"/>
      <c r="Z11" s="862"/>
      <c r="AA11" s="862"/>
      <c r="AB11" s="862"/>
      <c r="AC11" s="862"/>
      <c r="AD11" s="862"/>
      <c r="AE11" s="862"/>
      <c r="AF11" s="862"/>
      <c r="AG11" s="862"/>
      <c r="AH11" s="862"/>
      <c r="AI11" s="862"/>
      <c r="AJ11" s="862"/>
      <c r="AK11" s="863"/>
      <c r="AL11" s="247"/>
      <c r="AM11" s="247"/>
      <c r="AN11" s="247"/>
      <c r="AO11" s="247"/>
      <c r="AP11" s="247"/>
      <c r="AQ11" s="247"/>
      <c r="AR11" s="247"/>
      <c r="AS11" s="247"/>
      <c r="AT11" s="247"/>
      <c r="AU11" s="247"/>
      <c r="AV11" s="247"/>
      <c r="AW11" s="247"/>
      <c r="AX11" s="247"/>
      <c r="AY11" s="247"/>
    </row>
    <row r="12" spans="1:51" s="12" customFormat="1" ht="18.75" customHeight="1">
      <c r="A12" s="247"/>
      <c r="B12" s="864" t="s">
        <v>56</v>
      </c>
      <c r="C12" s="864"/>
      <c r="D12" s="864"/>
      <c r="E12" s="864"/>
      <c r="F12" s="864"/>
      <c r="G12" s="864"/>
      <c r="H12" s="864" t="s">
        <v>25</v>
      </c>
      <c r="I12" s="865"/>
      <c r="J12" s="865"/>
      <c r="K12" s="865"/>
      <c r="L12" s="866" t="str">
        <f>IF(基本情報入力シート!L25="","",基本情報入力シート!L25)</f>
        <v>000-0000-0000</v>
      </c>
      <c r="M12" s="866"/>
      <c r="N12" s="866"/>
      <c r="O12" s="866"/>
      <c r="P12" s="866"/>
      <c r="Q12" s="866"/>
      <c r="R12" s="866"/>
      <c r="S12" s="866"/>
      <c r="T12" s="866"/>
      <c r="U12" s="866"/>
      <c r="V12" s="867" t="s">
        <v>26</v>
      </c>
      <c r="W12" s="867"/>
      <c r="X12" s="867"/>
      <c r="Y12" s="867"/>
      <c r="Z12" s="866" t="str">
        <f>IF(基本情報入力シート!L26="","",基本情報入力シート!L26)</f>
        <v>aaa@aaa.com</v>
      </c>
      <c r="AA12" s="866"/>
      <c r="AB12" s="866"/>
      <c r="AC12" s="866"/>
      <c r="AD12" s="866"/>
      <c r="AE12" s="866"/>
      <c r="AF12" s="866"/>
      <c r="AG12" s="866"/>
      <c r="AH12" s="866"/>
      <c r="AI12" s="866"/>
      <c r="AJ12" s="866"/>
      <c r="AK12" s="878"/>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854" t="s">
        <v>58</v>
      </c>
      <c r="C15" s="854"/>
      <c r="D15" s="854"/>
      <c r="E15" s="854"/>
      <c r="F15" s="854"/>
      <c r="G15" s="854"/>
      <c r="H15" s="854"/>
      <c r="I15" s="854"/>
      <c r="J15" s="854"/>
      <c r="K15" s="854"/>
      <c r="L15" s="854"/>
      <c r="M15" s="854"/>
      <c r="N15" s="854"/>
      <c r="O15" s="854"/>
      <c r="P15" s="854"/>
      <c r="Q15" s="854"/>
      <c r="R15" s="854"/>
      <c r="S15" s="854"/>
      <c r="T15" s="854"/>
      <c r="U15" s="854"/>
      <c r="V15" s="854"/>
      <c r="W15" s="855"/>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56" t="s">
        <v>60</v>
      </c>
      <c r="D16" s="856"/>
      <c r="E16" s="856"/>
      <c r="F16" s="856"/>
      <c r="G16" s="856"/>
      <c r="H16" s="856"/>
      <c r="I16" s="856"/>
      <c r="J16" s="856"/>
      <c r="K16" s="856"/>
      <c r="L16" s="856"/>
      <c r="M16" s="856"/>
      <c r="N16" s="856"/>
      <c r="O16" s="856"/>
      <c r="P16" s="856"/>
      <c r="Q16" s="857">
        <f>SUM('別紙様式2-2（個票（４、５月））'!L5:M5,'別紙様式2-3（個票（６月以降））'!K6)</f>
        <v>133297826</v>
      </c>
      <c r="R16" s="857"/>
      <c r="S16" s="857"/>
      <c r="T16" s="857"/>
      <c r="U16" s="857"/>
      <c r="V16" s="857"/>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 customHeight="1" thickBot="1">
      <c r="A17" s="15"/>
      <c r="B17" s="255" t="s">
        <v>62</v>
      </c>
      <c r="C17" s="876" t="s">
        <v>63</v>
      </c>
      <c r="D17" s="876"/>
      <c r="E17" s="876"/>
      <c r="F17" s="876"/>
      <c r="G17" s="876"/>
      <c r="H17" s="876"/>
      <c r="I17" s="876"/>
      <c r="J17" s="876"/>
      <c r="K17" s="876"/>
      <c r="L17" s="876"/>
      <c r="M17" s="876"/>
      <c r="N17" s="876"/>
      <c r="O17" s="876"/>
      <c r="P17" s="876"/>
      <c r="Q17" s="877">
        <v>150000000</v>
      </c>
      <c r="R17" s="877"/>
      <c r="S17" s="877"/>
      <c r="T17" s="877"/>
      <c r="U17" s="877"/>
      <c r="V17" s="877"/>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2" customHeight="1">
      <c r="A20" s="15"/>
      <c r="B20" s="263" t="s">
        <v>66</v>
      </c>
      <c r="C20" s="853" t="s">
        <v>67</v>
      </c>
      <c r="D20" s="853"/>
      <c r="E20" s="853"/>
      <c r="F20" s="853"/>
      <c r="G20" s="853"/>
      <c r="H20" s="853"/>
      <c r="I20" s="853"/>
      <c r="J20" s="853"/>
      <c r="K20" s="853"/>
      <c r="L20" s="853"/>
      <c r="M20" s="853"/>
      <c r="N20" s="853"/>
      <c r="O20" s="853"/>
      <c r="P20" s="853"/>
      <c r="Q20" s="853"/>
      <c r="R20" s="853"/>
      <c r="S20" s="853"/>
      <c r="T20" s="853"/>
      <c r="U20" s="853"/>
      <c r="V20" s="853"/>
      <c r="W20" s="853"/>
      <c r="X20" s="853"/>
      <c r="Y20" s="853"/>
      <c r="Z20" s="853"/>
      <c r="AA20" s="853"/>
      <c r="AB20" s="853"/>
      <c r="AC20" s="853"/>
      <c r="AD20" s="853"/>
      <c r="AE20" s="853"/>
      <c r="AF20" s="853"/>
      <c r="AG20" s="853"/>
      <c r="AH20" s="853"/>
      <c r="AI20" s="853"/>
      <c r="AJ20" s="853"/>
      <c r="AK20" s="853"/>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91" t="s">
        <v>68</v>
      </c>
      <c r="C22" s="891"/>
      <c r="D22" s="891"/>
      <c r="E22" s="891"/>
      <c r="F22" s="891"/>
      <c r="G22" s="891"/>
      <c r="H22" s="891"/>
      <c r="I22" s="891"/>
      <c r="J22" s="891"/>
      <c r="K22" s="891"/>
      <c r="L22" s="891"/>
      <c r="M22" s="891"/>
      <c r="N22" s="891"/>
      <c r="O22" s="891"/>
      <c r="P22" s="891"/>
      <c r="Q22" s="891"/>
      <c r="R22" s="891"/>
      <c r="S22" s="891"/>
      <c r="T22" s="891"/>
      <c r="U22" s="891"/>
      <c r="V22" s="891"/>
      <c r="W22" s="891"/>
      <c r="X22" s="891"/>
      <c r="Y22" s="891"/>
      <c r="Z22" s="891"/>
      <c r="AA22" s="891"/>
      <c r="AB22" s="891"/>
      <c r="AC22" s="891"/>
      <c r="AD22" s="891"/>
      <c r="AE22" s="891"/>
      <c r="AF22" s="891"/>
      <c r="AG22" s="891"/>
      <c r="AH22" s="891"/>
      <c r="AI22" s="891"/>
      <c r="AJ22" s="891"/>
      <c r="AK22" s="891"/>
      <c r="AL22" s="15"/>
      <c r="AM22" s="15"/>
      <c r="AN22" s="15"/>
      <c r="AO22" s="15"/>
      <c r="AP22" s="15"/>
      <c r="AQ22" s="15"/>
      <c r="AR22" s="15"/>
      <c r="AS22" s="15"/>
      <c r="AT22" s="15"/>
      <c r="AU22" s="15"/>
      <c r="AV22" s="15"/>
      <c r="AW22" s="15"/>
      <c r="AX22" s="15"/>
      <c r="AY22" s="15"/>
    </row>
    <row r="23" spans="1:60" ht="19.2" customHeight="1" thickBot="1">
      <c r="A23" s="15"/>
      <c r="B23" s="892" t="s">
        <v>69</v>
      </c>
      <c r="C23" s="892"/>
      <c r="D23" s="892"/>
      <c r="E23" s="892"/>
      <c r="F23" s="892"/>
      <c r="G23" s="892"/>
      <c r="H23" s="892"/>
      <c r="I23" s="892"/>
      <c r="J23" s="892"/>
      <c r="K23" s="892"/>
      <c r="L23" s="892"/>
      <c r="M23" s="892"/>
      <c r="N23" s="892"/>
      <c r="O23" s="892"/>
      <c r="P23" s="892"/>
      <c r="Q23" s="892"/>
      <c r="R23" s="892"/>
      <c r="S23" s="892"/>
      <c r="T23" s="892"/>
      <c r="U23" s="892"/>
      <c r="V23" s="892"/>
      <c r="W23" s="892"/>
      <c r="X23" s="892"/>
      <c r="Y23" s="892"/>
      <c r="Z23" s="892"/>
      <c r="AA23" s="892"/>
      <c r="AB23" s="892"/>
      <c r="AC23" s="892"/>
      <c r="AD23" s="892"/>
      <c r="AE23" s="892"/>
      <c r="AF23" s="892"/>
      <c r="AG23" s="892"/>
      <c r="AH23" s="892"/>
      <c r="AI23" s="892"/>
      <c r="AJ23" s="892"/>
      <c r="AK23" s="892"/>
      <c r="AL23" s="15"/>
      <c r="AM23" s="15"/>
      <c r="AN23" s="15"/>
      <c r="AO23" s="15"/>
      <c r="AP23" s="15"/>
      <c r="AQ23" s="15"/>
      <c r="AR23" s="15"/>
      <c r="AS23" s="268"/>
      <c r="AT23" s="15"/>
      <c r="AU23" s="15"/>
      <c r="AV23" s="15"/>
      <c r="AW23" s="15"/>
      <c r="AX23" s="15"/>
      <c r="AY23" s="15"/>
    </row>
    <row r="24" spans="1:60" ht="18" customHeight="1" thickBot="1">
      <c r="A24" s="15"/>
      <c r="B24" s="844" t="s">
        <v>70</v>
      </c>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856" t="s">
        <v>71</v>
      </c>
      <c r="D25" s="856"/>
      <c r="E25" s="856"/>
      <c r="F25" s="856"/>
      <c r="G25" s="856"/>
      <c r="H25" s="856"/>
      <c r="I25" s="856"/>
      <c r="J25" s="856"/>
      <c r="K25" s="856"/>
      <c r="L25" s="856"/>
      <c r="M25" s="856"/>
      <c r="N25" s="856"/>
      <c r="O25" s="856"/>
      <c r="P25" s="856"/>
      <c r="Q25" s="856"/>
      <c r="R25" s="856"/>
      <c r="S25" s="856"/>
      <c r="T25" s="893">
        <f>SUM('別紙様式2-2（個票（４、５月））'!L6:L6,'別紙様式2-3（個票（６月以降））'!K7)</f>
        <v>43810117</v>
      </c>
      <c r="U25" s="893"/>
      <c r="V25" s="893"/>
      <c r="W25" s="893"/>
      <c r="X25" s="893"/>
      <c r="Y25" s="893"/>
      <c r="Z25" s="273" t="s">
        <v>61</v>
      </c>
      <c r="AA25" s="274" t="s">
        <v>64</v>
      </c>
      <c r="AB25" s="894" t="str">
        <f>IF(H6="", "", IFERROR(IF(T26&gt;=T25,"○","×"),""))</f>
        <v>○</v>
      </c>
      <c r="AC25" s="275"/>
      <c r="AD25" s="276"/>
      <c r="AE25" s="276"/>
      <c r="AF25" s="276"/>
      <c r="AG25" s="276"/>
      <c r="AH25" s="276"/>
      <c r="AI25" s="276"/>
      <c r="AJ25" s="276"/>
      <c r="AK25" s="276"/>
      <c r="AL25" s="15"/>
      <c r="AM25" s="884" t="s">
        <v>72</v>
      </c>
      <c r="AN25" s="885"/>
      <c r="AO25" s="885"/>
      <c r="AP25" s="885"/>
      <c r="AQ25" s="885"/>
      <c r="AR25" s="885"/>
      <c r="AS25" s="885"/>
      <c r="AT25" s="885"/>
      <c r="AU25" s="885"/>
      <c r="AV25" s="885"/>
      <c r="AW25" s="885"/>
      <c r="AX25" s="885"/>
      <c r="AY25" s="886"/>
    </row>
    <row r="26" spans="1:60" ht="28.5" customHeight="1" thickBot="1">
      <c r="A26" s="15"/>
      <c r="B26" s="272" t="s">
        <v>62</v>
      </c>
      <c r="C26" s="879" t="s">
        <v>73</v>
      </c>
      <c r="D26" s="879"/>
      <c r="E26" s="879"/>
      <c r="F26" s="879"/>
      <c r="G26" s="879"/>
      <c r="H26" s="879"/>
      <c r="I26" s="879"/>
      <c r="J26" s="879"/>
      <c r="K26" s="879"/>
      <c r="L26" s="879"/>
      <c r="M26" s="879"/>
      <c r="N26" s="879"/>
      <c r="O26" s="879"/>
      <c r="P26" s="879"/>
      <c r="Q26" s="879"/>
      <c r="R26" s="879"/>
      <c r="S26" s="879"/>
      <c r="T26" s="880">
        <v>50000000</v>
      </c>
      <c r="U26" s="880"/>
      <c r="V26" s="880"/>
      <c r="W26" s="880"/>
      <c r="X26" s="880"/>
      <c r="Y26" s="881"/>
      <c r="Z26" s="277" t="s">
        <v>61</v>
      </c>
      <c r="AA26" s="274" t="s">
        <v>64</v>
      </c>
      <c r="AB26" s="895"/>
      <c r="AC26" s="275"/>
      <c r="AD26" s="276"/>
      <c r="AE26" s="276"/>
      <c r="AF26" s="276"/>
      <c r="AG26" s="276"/>
      <c r="AH26" s="276"/>
      <c r="AI26" s="276"/>
      <c r="AJ26" s="276"/>
      <c r="AK26" s="276"/>
      <c r="AL26" s="15"/>
      <c r="AM26" s="887"/>
      <c r="AN26" s="888"/>
      <c r="AO26" s="888"/>
      <c r="AP26" s="888"/>
      <c r="AQ26" s="888"/>
      <c r="AR26" s="888"/>
      <c r="AS26" s="888"/>
      <c r="AT26" s="888"/>
      <c r="AU26" s="888"/>
      <c r="AV26" s="888"/>
      <c r="AW26" s="888"/>
      <c r="AX26" s="888"/>
      <c r="AY26" s="889"/>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5" customHeight="1">
      <c r="A29" s="15"/>
      <c r="B29" s="263" t="s">
        <v>66</v>
      </c>
      <c r="C29" s="890" t="s">
        <v>74</v>
      </c>
      <c r="D29" s="890"/>
      <c r="E29" s="890"/>
      <c r="F29" s="890"/>
      <c r="G29" s="890"/>
      <c r="H29" s="890"/>
      <c r="I29" s="890"/>
      <c r="J29" s="890"/>
      <c r="K29" s="890"/>
      <c r="L29" s="890"/>
      <c r="M29" s="890"/>
      <c r="N29" s="890"/>
      <c r="O29" s="890"/>
      <c r="P29" s="890"/>
      <c r="Q29" s="890"/>
      <c r="R29" s="890"/>
      <c r="S29" s="890"/>
      <c r="T29" s="890"/>
      <c r="U29" s="890"/>
      <c r="V29" s="890"/>
      <c r="W29" s="890"/>
      <c r="X29" s="890"/>
      <c r="Y29" s="890"/>
      <c r="Z29" s="890"/>
      <c r="AA29" s="890"/>
      <c r="AB29" s="890"/>
      <c r="AC29" s="890"/>
      <c r="AD29" s="890"/>
      <c r="AE29" s="890"/>
      <c r="AF29" s="890"/>
      <c r="AG29" s="890"/>
      <c r="AH29" s="890"/>
      <c r="AI29" s="890"/>
      <c r="AJ29" s="890"/>
      <c r="AK29" s="890"/>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 customHeight="1" thickBot="1">
      <c r="A31" s="283"/>
      <c r="B31" s="802" t="s">
        <v>77</v>
      </c>
      <c r="C31" s="802"/>
      <c r="D31" s="802"/>
      <c r="E31" s="802"/>
      <c r="F31" s="802"/>
      <c r="G31" s="802"/>
      <c r="H31" s="802"/>
      <c r="I31" s="802"/>
      <c r="J31" s="802"/>
      <c r="K31" s="802"/>
      <c r="L31" s="802"/>
      <c r="M31" s="802"/>
      <c r="N31" s="802"/>
      <c r="O31" s="802"/>
      <c r="P31" s="802"/>
      <c r="Q31" s="802"/>
      <c r="R31" s="802"/>
      <c r="S31" s="802"/>
      <c r="T31" s="802"/>
      <c r="U31" s="802"/>
      <c r="V31" s="802"/>
      <c r="W31" s="802"/>
      <c r="X31" s="802"/>
      <c r="Y31" s="802"/>
      <c r="Z31" s="802"/>
      <c r="AA31" s="802"/>
      <c r="AB31" s="802"/>
      <c r="AC31" s="802"/>
      <c r="AD31" s="802"/>
      <c r="AE31" s="802"/>
      <c r="AF31" s="802"/>
      <c r="AG31" s="802"/>
      <c r="AH31" s="802"/>
      <c r="AI31" s="802"/>
      <c r="AJ31" s="802"/>
      <c r="AK31" s="802"/>
      <c r="AL31" s="283"/>
      <c r="AM31" s="284"/>
      <c r="AN31" s="284"/>
      <c r="AO31" s="284"/>
      <c r="AP31" s="284"/>
      <c r="AQ31" s="284"/>
      <c r="AR31" s="284"/>
      <c r="AS31" s="284"/>
      <c r="AT31" s="284"/>
      <c r="AU31" s="284"/>
      <c r="AV31" s="284"/>
      <c r="AW31" s="284"/>
      <c r="AX31" s="284"/>
      <c r="AY31" s="284"/>
      <c r="BA31" s="839" t="s">
        <v>78</v>
      </c>
      <c r="BB31" s="839"/>
      <c r="BC31" s="839"/>
      <c r="BD31" s="839"/>
      <c r="BE31" s="839" t="s">
        <v>79</v>
      </c>
      <c r="BF31" s="839"/>
      <c r="BG31" s="839"/>
      <c r="BH31" s="839"/>
    </row>
    <row r="32" spans="1:60" s="12" customFormat="1" ht="18" customHeight="1" thickBot="1">
      <c r="A32" s="247"/>
      <c r="B32" s="844" t="s">
        <v>80</v>
      </c>
      <c r="C32" s="844"/>
      <c r="D32" s="844"/>
      <c r="E32" s="844"/>
      <c r="F32" s="844"/>
      <c r="G32" s="844"/>
      <c r="H32" s="844"/>
      <c r="I32" s="844"/>
      <c r="J32" s="844"/>
      <c r="K32" s="844"/>
      <c r="L32" s="844"/>
      <c r="M32" s="844"/>
      <c r="N32" s="844"/>
      <c r="O32" s="844"/>
      <c r="P32" s="844"/>
      <c r="Q32" s="844"/>
      <c r="R32" s="844"/>
      <c r="S32" s="844"/>
      <c r="T32" s="844"/>
      <c r="U32" s="844"/>
      <c r="V32" s="844"/>
      <c r="W32" s="844"/>
      <c r="X32" s="844"/>
      <c r="Y32" s="844"/>
      <c r="Z32" s="844"/>
      <c r="AA32" s="844"/>
      <c r="AB32" s="844"/>
      <c r="AC32" s="844"/>
      <c r="AD32" s="844"/>
      <c r="AE32" s="844"/>
      <c r="AF32" s="844"/>
      <c r="AG32" s="844"/>
      <c r="AH32" s="844"/>
      <c r="AI32" s="844"/>
      <c r="AJ32" s="844"/>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840">
        <f>COUNTIF('別紙様式2-2（個票（４、５月））'!N:N,"処遇改善加算Ⅰ")+COUNTIF('別紙様式2-2（個票（４、５月））'!N:N,"処遇改善加算Ⅱ")+COUNTIF('別紙様式2-2（個票（４、５月））'!N:N,"処遇改善加算Ⅲ")+COUNTIF('別紙様式2-2（個票（４、５月））'!N:N,"処遇改善加算Ⅳ")</f>
        <v>4</v>
      </c>
      <c r="BB32" s="840"/>
      <c r="BC32" s="840"/>
      <c r="BD32" s="840"/>
      <c r="BE32" s="840">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840"/>
      <c r="BG32" s="840"/>
      <c r="BH32" s="840"/>
    </row>
    <row r="33" spans="1:60" s="12" customFormat="1" ht="33" customHeight="1" thickBot="1">
      <c r="A33" s="247"/>
      <c r="B33" s="843" t="s">
        <v>81</v>
      </c>
      <c r="C33" s="844"/>
      <c r="D33" s="844"/>
      <c r="E33" s="844"/>
      <c r="F33" s="844"/>
      <c r="G33" s="844"/>
      <c r="H33" s="844"/>
      <c r="I33" s="844"/>
      <c r="J33" s="844"/>
      <c r="K33" s="844"/>
      <c r="L33" s="844"/>
      <c r="M33" s="844"/>
      <c r="N33" s="844"/>
      <c r="O33" s="844"/>
      <c r="P33" s="844"/>
      <c r="Q33" s="844"/>
      <c r="R33" s="844"/>
      <c r="S33" s="844"/>
      <c r="T33" s="844"/>
      <c r="U33" s="844"/>
      <c r="V33" s="844"/>
      <c r="W33" s="844"/>
      <c r="X33" s="844"/>
      <c r="Y33" s="844"/>
      <c r="Z33" s="844"/>
      <c r="AA33" s="844"/>
      <c r="AB33" s="844"/>
      <c r="AC33" s="844"/>
      <c r="AD33" s="844"/>
      <c r="AE33" s="844"/>
      <c r="AF33" s="844"/>
      <c r="AG33" s="844"/>
      <c r="AH33" s="844"/>
      <c r="AI33" s="844"/>
      <c r="AJ33" s="844"/>
      <c r="AK33" s="396" t="s">
        <v>2515</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896"/>
      <c r="C34" s="896"/>
      <c r="D34" s="896"/>
      <c r="E34" s="896"/>
      <c r="F34" s="896"/>
      <c r="G34" s="896"/>
      <c r="H34" s="896"/>
      <c r="I34" s="896"/>
      <c r="J34" s="896"/>
      <c r="K34" s="896"/>
      <c r="L34" s="896"/>
      <c r="M34" s="896"/>
      <c r="N34" s="896"/>
      <c r="O34" s="896"/>
      <c r="P34" s="896"/>
      <c r="Q34" s="896"/>
      <c r="R34" s="896"/>
      <c r="S34" s="896"/>
      <c r="T34" s="896"/>
      <c r="U34" s="896"/>
      <c r="V34" s="896"/>
      <c r="W34" s="896"/>
      <c r="X34" s="896"/>
      <c r="Y34" s="896"/>
      <c r="Z34" s="896"/>
      <c r="AA34" s="896"/>
      <c r="AB34" s="896"/>
      <c r="AC34" s="896"/>
      <c r="AD34" s="896"/>
      <c r="AE34" s="896"/>
      <c r="AF34" s="896"/>
      <c r="AG34" s="896"/>
      <c r="AH34" s="896"/>
      <c r="AI34" s="896"/>
      <c r="AJ34" s="896"/>
      <c r="AK34" s="896"/>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95" customHeight="1" thickBot="1">
      <c r="A35" s="247"/>
      <c r="B35" s="802" t="s">
        <v>82</v>
      </c>
      <c r="C35" s="897"/>
      <c r="D35" s="897"/>
      <c r="E35" s="897"/>
      <c r="F35" s="897"/>
      <c r="G35" s="897"/>
      <c r="H35" s="897"/>
      <c r="I35" s="897"/>
      <c r="J35" s="897"/>
      <c r="K35" s="897"/>
      <c r="L35" s="897"/>
      <c r="M35" s="897"/>
      <c r="N35" s="897"/>
      <c r="O35" s="897"/>
      <c r="P35" s="897"/>
      <c r="Q35" s="897"/>
      <c r="R35" s="897"/>
      <c r="S35" s="897"/>
      <c r="T35" s="897"/>
      <c r="U35" s="897"/>
      <c r="V35" s="897"/>
      <c r="W35" s="897"/>
      <c r="X35" s="897"/>
      <c r="Y35" s="897"/>
      <c r="Z35" s="897"/>
      <c r="AA35" s="897"/>
      <c r="AB35" s="897"/>
      <c r="AC35" s="897"/>
      <c r="AD35" s="897"/>
      <c r="AE35" s="897"/>
      <c r="AF35" s="897"/>
      <c r="AG35" s="897"/>
      <c r="AH35" s="897"/>
      <c r="AI35" s="897"/>
      <c r="AJ35" s="897"/>
      <c r="AK35" s="897"/>
      <c r="AL35" s="247"/>
      <c r="AM35" s="284"/>
      <c r="AN35" s="284"/>
      <c r="AO35" s="284"/>
      <c r="AP35" s="284"/>
      <c r="AQ35" s="284"/>
      <c r="AR35" s="284"/>
      <c r="AS35" s="284"/>
      <c r="AT35" s="284"/>
      <c r="AU35" s="284"/>
      <c r="AV35" s="284"/>
      <c r="AW35" s="284"/>
      <c r="AX35" s="284"/>
      <c r="AY35" s="284"/>
      <c r="BA35" s="839" t="s">
        <v>83</v>
      </c>
      <c r="BB35" s="839"/>
      <c r="BC35" s="839"/>
      <c r="BD35" s="839"/>
      <c r="BE35" s="839" t="s">
        <v>83</v>
      </c>
      <c r="BF35" s="839"/>
      <c r="BG35" s="839"/>
      <c r="BH35" s="839"/>
    </row>
    <row r="36" spans="1:60" s="12" customFormat="1" ht="18" customHeight="1" thickBot="1">
      <c r="A36" s="247"/>
      <c r="B36" s="843" t="s">
        <v>84</v>
      </c>
      <c r="C36" s="843"/>
      <c r="D36" s="843"/>
      <c r="E36" s="843"/>
      <c r="F36" s="843"/>
      <c r="G36" s="843"/>
      <c r="H36" s="843"/>
      <c r="I36" s="843"/>
      <c r="J36" s="843"/>
      <c r="K36" s="843"/>
      <c r="L36" s="843"/>
      <c r="M36" s="843"/>
      <c r="N36" s="843"/>
      <c r="O36" s="843"/>
      <c r="P36" s="843"/>
      <c r="Q36" s="843"/>
      <c r="R36" s="843"/>
      <c r="S36" s="843"/>
      <c r="T36" s="843"/>
      <c r="U36" s="843"/>
      <c r="V36" s="843"/>
      <c r="W36" s="843"/>
      <c r="X36" s="843"/>
      <c r="Y36" s="843"/>
      <c r="Z36" s="843"/>
      <c r="AA36" s="843"/>
      <c r="AB36" s="843"/>
      <c r="AC36" s="843"/>
      <c r="AD36" s="843"/>
      <c r="AE36" s="843"/>
      <c r="AF36" s="843"/>
      <c r="AG36" s="843"/>
      <c r="AH36" s="843"/>
      <c r="AI36" s="843"/>
      <c r="AJ36" s="843"/>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840">
        <f>COUNTIF('別紙様式2-2（個票（４、５月））'!N:N,"処遇改善加算Ⅰ")+COUNTIF('別紙様式2-2（個票（４、５月））'!N:N,"処遇改善加算Ⅱ")+COUNTIF('別紙様式2-2（個票（４、５月））'!N:N,"処遇改善加算Ⅲ")</f>
        <v>3</v>
      </c>
      <c r="BB36" s="840"/>
      <c r="BC36" s="840"/>
      <c r="BD36" s="840"/>
      <c r="BE36" s="840">
        <f>COUNTIF('別紙様式2-3（個票（６月以降））'!N:N,"*処遇改善加算Ⅰ*")+COUNTIF('別紙様式2-3（個票（６月以降））'!N:N,"*処遇改善加算Ⅱ*")+COUNTIF('別紙様式2-3（個票（６月以降））'!N:N,"処遇改善加算Ⅲ")</f>
        <v>4</v>
      </c>
      <c r="BF36" s="840"/>
      <c r="BG36" s="840"/>
      <c r="BH36" s="840"/>
    </row>
    <row r="37" spans="1:60" s="12" customFormat="1" ht="30.6" customHeight="1" thickBot="1">
      <c r="A37" s="247"/>
      <c r="B37" s="843" t="s">
        <v>85</v>
      </c>
      <c r="C37" s="844"/>
      <c r="D37" s="844"/>
      <c r="E37" s="844"/>
      <c r="F37" s="844"/>
      <c r="G37" s="844"/>
      <c r="H37" s="844"/>
      <c r="I37" s="844"/>
      <c r="J37" s="844"/>
      <c r="K37" s="844"/>
      <c r="L37" s="844"/>
      <c r="M37" s="844"/>
      <c r="N37" s="844"/>
      <c r="O37" s="844"/>
      <c r="P37" s="844"/>
      <c r="Q37" s="844"/>
      <c r="R37" s="844"/>
      <c r="S37" s="844"/>
      <c r="T37" s="844"/>
      <c r="U37" s="844"/>
      <c r="V37" s="844"/>
      <c r="W37" s="844"/>
      <c r="X37" s="844"/>
      <c r="Y37" s="844"/>
      <c r="Z37" s="844"/>
      <c r="AA37" s="844"/>
      <c r="AB37" s="844"/>
      <c r="AC37" s="844"/>
      <c r="AD37" s="844"/>
      <c r="AE37" s="844"/>
      <c r="AF37" s="844"/>
      <c r="AG37" s="844"/>
      <c r="AH37" s="844"/>
      <c r="AI37" s="844"/>
      <c r="AJ37" s="844"/>
      <c r="AK37" s="396" t="s">
        <v>2515</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 customHeight="1" thickBot="1">
      <c r="A39" s="247"/>
      <c r="B39" s="847" t="s">
        <v>86</v>
      </c>
      <c r="C39" s="848"/>
      <c r="D39" s="848"/>
      <c r="E39" s="848"/>
      <c r="F39" s="848"/>
      <c r="G39" s="848"/>
      <c r="H39" s="848"/>
      <c r="I39" s="848"/>
      <c r="J39" s="848"/>
      <c r="K39" s="848"/>
      <c r="L39" s="848"/>
      <c r="M39" s="848"/>
      <c r="N39" s="848"/>
      <c r="O39" s="848"/>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247"/>
      <c r="AM39" s="247"/>
      <c r="AN39" s="247"/>
      <c r="AO39" s="247"/>
      <c r="AP39" s="247"/>
      <c r="AQ39" s="247"/>
      <c r="AR39" s="247"/>
      <c r="AS39" s="247"/>
      <c r="AT39" s="247"/>
      <c r="AU39" s="247"/>
      <c r="AV39" s="247"/>
      <c r="AW39" s="247"/>
      <c r="AX39" s="247"/>
      <c r="AY39" s="247"/>
      <c r="BA39" s="840" t="s">
        <v>87</v>
      </c>
      <c r="BB39" s="840"/>
      <c r="BC39" s="840"/>
      <c r="BD39" s="840"/>
      <c r="BE39" s="840" t="s">
        <v>87</v>
      </c>
      <c r="BF39" s="840"/>
      <c r="BG39" s="840"/>
      <c r="BH39" s="840"/>
    </row>
    <row r="40" spans="1:60" ht="18" customHeight="1" thickBot="1">
      <c r="A40" s="15"/>
      <c r="B40" s="850" t="s">
        <v>88</v>
      </c>
      <c r="C40" s="850"/>
      <c r="D40" s="850"/>
      <c r="E40" s="850"/>
      <c r="F40" s="850"/>
      <c r="G40" s="850"/>
      <c r="H40" s="850"/>
      <c r="I40" s="850"/>
      <c r="J40" s="850"/>
      <c r="K40" s="850"/>
      <c r="L40" s="850"/>
      <c r="M40" s="850"/>
      <c r="N40" s="850"/>
      <c r="O40" s="850"/>
      <c r="P40" s="850"/>
      <c r="Q40" s="850"/>
      <c r="R40" s="850"/>
      <c r="S40" s="850"/>
      <c r="T40" s="850"/>
      <c r="U40" s="850"/>
      <c r="V40" s="850"/>
      <c r="W40" s="850"/>
      <c r="X40" s="850"/>
      <c r="Y40" s="850"/>
      <c r="Z40" s="850"/>
      <c r="AA40" s="850"/>
      <c r="AB40" s="850"/>
      <c r="AC40" s="850"/>
      <c r="AD40" s="850"/>
      <c r="AE40" s="850"/>
      <c r="AF40" s="850"/>
      <c r="AG40" s="850"/>
      <c r="AH40" s="850"/>
      <c r="AI40" s="850"/>
      <c r="AJ40" s="850"/>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839">
        <f>COUNTIF('別紙様式2-2（個票（４、５月））'!N:N,"処遇改善加算Ⅰ")+COUNTIF('別紙様式2-2（個票（４、５月））'!N:N,"処遇改善加算Ⅱ")</f>
        <v>2</v>
      </c>
      <c r="BB40" s="839"/>
      <c r="BC40" s="839"/>
      <c r="BD40" s="839"/>
      <c r="BE40" s="840">
        <f>COUNTIF('別紙様式2-3（個票（６月以降））'!N:N,"*処遇改善加算Ⅰ*")+COUNTIF('別紙様式2-3（個票（６月以降））'!N:N,"*処遇改善加算Ⅱ*")</f>
        <v>4</v>
      </c>
      <c r="BF40" s="840"/>
      <c r="BG40" s="840"/>
      <c r="BH40" s="840"/>
    </row>
    <row r="41" spans="1:60" ht="30.6" customHeight="1" thickBot="1">
      <c r="A41" s="15"/>
      <c r="B41" s="843" t="s">
        <v>89</v>
      </c>
      <c r="C41" s="844"/>
      <c r="D41" s="844"/>
      <c r="E41" s="844"/>
      <c r="F41" s="844"/>
      <c r="G41" s="844"/>
      <c r="H41" s="844"/>
      <c r="I41" s="844"/>
      <c r="J41" s="844"/>
      <c r="K41" s="844"/>
      <c r="L41" s="844"/>
      <c r="M41" s="844"/>
      <c r="N41" s="844"/>
      <c r="O41" s="844"/>
      <c r="P41" s="844"/>
      <c r="Q41" s="844"/>
      <c r="R41" s="844"/>
      <c r="S41" s="844"/>
      <c r="T41" s="844"/>
      <c r="U41" s="844"/>
      <c r="V41" s="844"/>
      <c r="W41" s="844"/>
      <c r="X41" s="844"/>
      <c r="Y41" s="844"/>
      <c r="Z41" s="844"/>
      <c r="AA41" s="844"/>
      <c r="AB41" s="844"/>
      <c r="AC41" s="844"/>
      <c r="AD41" s="844"/>
      <c r="AE41" s="844"/>
      <c r="AF41" s="844"/>
      <c r="AG41" s="844"/>
      <c r="AH41" s="844"/>
      <c r="AI41" s="844"/>
      <c r="AJ41" s="844"/>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399999999999999"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851" t="s">
        <v>92</v>
      </c>
      <c r="AN44" s="851"/>
      <c r="AO44" s="851"/>
      <c r="AP44" s="851"/>
      <c r="AQ44" s="851"/>
      <c r="AR44" s="851"/>
      <c r="AS44" s="851"/>
      <c r="AT44" s="851"/>
      <c r="AU44" s="851"/>
      <c r="AV44" s="851"/>
      <c r="AW44" s="851"/>
      <c r="AX44" s="851"/>
      <c r="AY44" s="851"/>
      <c r="BA44" s="290"/>
      <c r="BB44" s="290"/>
      <c r="BC44" s="290"/>
    </row>
    <row r="45" spans="1:60" s="12" customFormat="1" ht="19.95"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95"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95" customHeight="1" thickBot="1">
      <c r="A47" s="247"/>
      <c r="B47" s="300"/>
      <c r="C47" s="509"/>
      <c r="D47" s="852" t="s">
        <v>95</v>
      </c>
      <c r="E47" s="852"/>
      <c r="F47" s="852"/>
      <c r="G47" s="852"/>
      <c r="H47" s="852"/>
      <c r="I47" s="852"/>
      <c r="J47" s="852"/>
      <c r="K47" s="852"/>
      <c r="L47" s="852"/>
      <c r="M47" s="852"/>
      <c r="N47" s="852"/>
      <c r="O47" s="852"/>
      <c r="P47" s="852"/>
      <c r="Q47" s="852"/>
      <c r="R47" s="852"/>
      <c r="S47" s="852"/>
      <c r="T47" s="852"/>
      <c r="U47" s="852"/>
      <c r="V47" s="852"/>
      <c r="W47" s="852"/>
      <c r="X47" s="852"/>
      <c r="Y47" s="852"/>
      <c r="Z47" s="852"/>
      <c r="AA47" s="852"/>
      <c r="AB47" s="852"/>
      <c r="AC47" s="852"/>
      <c r="AD47" s="852"/>
      <c r="AE47" s="852"/>
      <c r="AF47" s="852"/>
      <c r="AG47" s="852"/>
      <c r="AH47" s="852"/>
      <c r="AI47" s="852"/>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95" customHeight="1" thickBot="1">
      <c r="A48" s="247"/>
      <c r="B48" s="308"/>
      <c r="C48" s="510"/>
      <c r="D48" s="309" t="s">
        <v>96</v>
      </c>
      <c r="E48" s="310"/>
      <c r="F48" s="311"/>
      <c r="G48" s="845"/>
      <c r="H48" s="845"/>
      <c r="I48" s="845"/>
      <c r="J48" s="845"/>
      <c r="K48" s="845"/>
      <c r="L48" s="845"/>
      <c r="M48" s="845"/>
      <c r="N48" s="845"/>
      <c r="O48" s="845"/>
      <c r="P48" s="845"/>
      <c r="Q48" s="845"/>
      <c r="R48" s="845"/>
      <c r="S48" s="845"/>
      <c r="T48" s="845"/>
      <c r="U48" s="845"/>
      <c r="V48" s="845"/>
      <c r="W48" s="845"/>
      <c r="X48" s="845"/>
      <c r="Y48" s="845"/>
      <c r="Z48" s="845"/>
      <c r="AA48" s="845"/>
      <c r="AB48" s="845"/>
      <c r="AC48" s="845"/>
      <c r="AD48" s="845"/>
      <c r="AE48" s="845"/>
      <c r="AF48" s="845"/>
      <c r="AG48" s="845"/>
      <c r="AH48" s="845"/>
      <c r="AI48" s="845"/>
      <c r="AJ48" s="845"/>
      <c r="AK48" s="312" t="s">
        <v>97</v>
      </c>
      <c r="AL48" s="247"/>
      <c r="AM48" s="846" t="s">
        <v>98</v>
      </c>
      <c r="AN48" s="846"/>
      <c r="AO48" s="846"/>
      <c r="AP48" s="846"/>
      <c r="AQ48" s="846"/>
      <c r="AR48" s="846"/>
      <c r="AS48" s="846"/>
      <c r="AT48" s="846"/>
      <c r="AU48" s="846"/>
      <c r="AV48" s="846"/>
      <c r="AW48" s="846"/>
      <c r="AX48" s="846"/>
      <c r="AY48" s="846"/>
      <c r="AZ48" s="313"/>
      <c r="BA48" s="507" t="b">
        <v>0</v>
      </c>
      <c r="BB48" s="290"/>
      <c r="BC48" s="290"/>
    </row>
    <row r="49" spans="1:60" s="12" customFormat="1" ht="4.95"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 customHeight="1" thickBot="1">
      <c r="A50" s="15"/>
      <c r="B50" s="847" t="s">
        <v>99</v>
      </c>
      <c r="C50" s="848"/>
      <c r="D50" s="848"/>
      <c r="E50" s="848"/>
      <c r="F50" s="848"/>
      <c r="G50" s="848"/>
      <c r="H50" s="848"/>
      <c r="I50" s="848"/>
      <c r="J50" s="848"/>
      <c r="K50" s="848"/>
      <c r="L50" s="848"/>
      <c r="M50" s="848"/>
      <c r="N50" s="848"/>
      <c r="O50" s="848"/>
      <c r="P50" s="848"/>
      <c r="Q50" s="848"/>
      <c r="R50" s="848"/>
      <c r="S50" s="848"/>
      <c r="T50" s="848"/>
      <c r="U50" s="848"/>
      <c r="V50" s="848"/>
      <c r="W50" s="848"/>
      <c r="X50" s="848"/>
      <c r="Y50" s="848"/>
      <c r="Z50" s="848"/>
      <c r="AA50" s="848"/>
      <c r="AB50" s="848"/>
      <c r="AC50" s="848"/>
      <c r="AD50" s="848"/>
      <c r="AE50" s="848"/>
      <c r="AF50" s="848"/>
      <c r="AG50" s="848"/>
      <c r="AH50" s="848"/>
      <c r="AI50" s="848"/>
      <c r="AJ50" s="848"/>
      <c r="AK50" s="848"/>
      <c r="AL50" s="15"/>
      <c r="AM50" s="15"/>
      <c r="AN50" s="15"/>
      <c r="AO50" s="15"/>
      <c r="AP50" s="15"/>
      <c r="AQ50" s="15"/>
      <c r="AR50" s="15"/>
      <c r="AS50" s="15"/>
      <c r="AT50" s="15"/>
      <c r="AU50" s="15"/>
      <c r="AV50" s="15"/>
      <c r="AW50" s="15"/>
      <c r="AX50" s="15"/>
      <c r="AY50" s="15"/>
      <c r="AZ50" s="12"/>
      <c r="BA50" s="841" t="s">
        <v>100</v>
      </c>
      <c r="BB50" s="841"/>
      <c r="BC50" s="841"/>
      <c r="BD50" s="841"/>
      <c r="BE50" s="841" t="s">
        <v>100</v>
      </c>
      <c r="BF50" s="841"/>
      <c r="BG50" s="841"/>
      <c r="BH50" s="841"/>
    </row>
    <row r="51" spans="1:60" ht="18" customHeight="1" thickBot="1">
      <c r="A51" s="15"/>
      <c r="B51" s="849" t="s">
        <v>101</v>
      </c>
      <c r="C51" s="849"/>
      <c r="D51" s="849"/>
      <c r="E51" s="849"/>
      <c r="F51" s="849"/>
      <c r="G51" s="849"/>
      <c r="H51" s="849"/>
      <c r="I51" s="849"/>
      <c r="J51" s="849"/>
      <c r="K51" s="849"/>
      <c r="L51" s="849"/>
      <c r="M51" s="849"/>
      <c r="N51" s="849"/>
      <c r="O51" s="849"/>
      <c r="P51" s="849"/>
      <c r="Q51" s="849"/>
      <c r="R51" s="849"/>
      <c r="S51" s="849"/>
      <c r="T51" s="849"/>
      <c r="U51" s="849"/>
      <c r="V51" s="849"/>
      <c r="W51" s="849"/>
      <c r="X51" s="849"/>
      <c r="Y51" s="849"/>
      <c r="Z51" s="849"/>
      <c r="AA51" s="849"/>
      <c r="AB51" s="849"/>
      <c r="AC51" s="849"/>
      <c r="AD51" s="849"/>
      <c r="AE51" s="849"/>
      <c r="AF51" s="849"/>
      <c r="AG51" s="849"/>
      <c r="AH51" s="849"/>
      <c r="AI51" s="849"/>
      <c r="AJ51" s="849"/>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842">
        <f>COUNTIF('別紙様式2-2（個票（４、５月））'!N:N,"処遇改善加算Ⅰ")</f>
        <v>1</v>
      </c>
      <c r="BB51" s="842"/>
      <c r="BC51" s="842"/>
      <c r="BD51" s="842"/>
      <c r="BE51" s="842">
        <f>COUNTIF('別紙様式2-3（個票（６月以降））'!N:N,"*処遇改善加算Ⅰ*")</f>
        <v>2</v>
      </c>
      <c r="BF51" s="842"/>
      <c r="BG51" s="842"/>
      <c r="BH51" s="842"/>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 customHeight="1" thickBot="1">
      <c r="A53" s="283"/>
      <c r="B53" s="911" t="s">
        <v>102</v>
      </c>
      <c r="C53" s="911"/>
      <c r="D53" s="911"/>
      <c r="E53" s="911"/>
      <c r="F53" s="911"/>
      <c r="G53" s="911"/>
      <c r="H53" s="911"/>
      <c r="I53" s="911"/>
      <c r="J53" s="911"/>
      <c r="K53" s="911"/>
      <c r="L53" s="911"/>
      <c r="M53" s="911"/>
      <c r="N53" s="911"/>
      <c r="O53" s="911"/>
      <c r="P53" s="911"/>
      <c r="Q53" s="912"/>
      <c r="R53" s="912"/>
      <c r="S53" s="912"/>
      <c r="T53" s="912"/>
      <c r="U53" s="912"/>
      <c r="V53" s="912"/>
      <c r="W53" s="912"/>
      <c r="X53" s="912"/>
      <c r="Y53" s="912"/>
      <c r="Z53" s="912"/>
      <c r="AA53" s="912"/>
      <c r="AB53" s="912"/>
      <c r="AC53" s="912"/>
      <c r="AD53" s="912"/>
      <c r="AE53" s="912"/>
      <c r="AF53" s="912"/>
      <c r="AG53" s="912"/>
      <c r="AH53" s="912"/>
      <c r="AI53" s="912"/>
      <c r="AJ53" s="912"/>
      <c r="AK53" s="912"/>
      <c r="AL53" s="242"/>
      <c r="AM53" s="247"/>
      <c r="AN53" s="319"/>
      <c r="AO53" s="247"/>
      <c r="AP53" s="247"/>
      <c r="AQ53" s="247"/>
      <c r="AR53" s="247"/>
      <c r="AS53" s="247"/>
      <c r="AT53" s="247"/>
      <c r="AU53" s="247"/>
      <c r="AV53" s="247"/>
      <c r="AW53" s="247"/>
      <c r="AX53" s="247"/>
      <c r="AY53" s="247"/>
    </row>
    <row r="54" spans="1:60" s="16" customFormat="1" ht="19.5" customHeight="1" thickBot="1">
      <c r="A54" s="283"/>
      <c r="B54" s="932" t="s">
        <v>103</v>
      </c>
      <c r="C54" s="933"/>
      <c r="D54" s="933"/>
      <c r="E54" s="933"/>
      <c r="F54" s="933"/>
      <c r="G54" s="933"/>
      <c r="H54" s="933"/>
      <c r="I54" s="933"/>
      <c r="J54" s="933"/>
      <c r="K54" s="933"/>
      <c r="L54" s="933"/>
      <c r="M54" s="933"/>
      <c r="N54" s="933"/>
      <c r="O54" s="933"/>
      <c r="P54" s="933"/>
      <c r="Q54" s="933"/>
      <c r="R54" s="933"/>
      <c r="S54" s="933"/>
      <c r="T54" s="933"/>
      <c r="U54" s="933"/>
      <c r="V54" s="933"/>
      <c r="W54" s="933"/>
      <c r="X54" s="933"/>
      <c r="Y54" s="933"/>
      <c r="Z54" s="933"/>
      <c r="AA54" s="933"/>
      <c r="AB54" s="933"/>
      <c r="AC54" s="933"/>
      <c r="AD54" s="933"/>
      <c r="AE54" s="933"/>
      <c r="AF54" s="933"/>
      <c r="AG54" s="933"/>
      <c r="AH54" s="933"/>
      <c r="AI54" s="933"/>
      <c r="AJ54" s="933"/>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843" t="s">
        <v>104</v>
      </c>
      <c r="C55" s="844"/>
      <c r="D55" s="844"/>
      <c r="E55" s="844"/>
      <c r="F55" s="844"/>
      <c r="G55" s="844"/>
      <c r="H55" s="844"/>
      <c r="I55" s="844"/>
      <c r="J55" s="844"/>
      <c r="K55" s="844"/>
      <c r="L55" s="844"/>
      <c r="M55" s="844"/>
      <c r="N55" s="844"/>
      <c r="O55" s="844"/>
      <c r="P55" s="844"/>
      <c r="Q55" s="844"/>
      <c r="R55" s="844"/>
      <c r="S55" s="844"/>
      <c r="T55" s="844"/>
      <c r="U55" s="844"/>
      <c r="V55" s="844"/>
      <c r="W55" s="844"/>
      <c r="X55" s="844"/>
      <c r="Y55" s="844"/>
      <c r="Z55" s="844"/>
      <c r="AA55" s="844"/>
      <c r="AB55" s="844"/>
      <c r="AC55" s="844"/>
      <c r="AD55" s="844"/>
      <c r="AE55" s="844"/>
      <c r="AF55" s="844"/>
      <c r="AG55" s="844"/>
      <c r="AH55" s="844"/>
      <c r="AI55" s="844"/>
      <c r="AJ55" s="844"/>
      <c r="AK55" s="397" t="s">
        <v>2515</v>
      </c>
      <c r="AL55" s="242"/>
      <c r="AM55" s="320"/>
      <c r="AN55" s="284"/>
      <c r="AO55" s="284"/>
      <c r="AP55" s="284"/>
      <c r="AQ55" s="284"/>
      <c r="AR55" s="284"/>
      <c r="AS55" s="284"/>
      <c r="AT55" s="284"/>
      <c r="AU55" s="284"/>
      <c r="AV55" s="284"/>
      <c r="AW55" s="284"/>
      <c r="AX55" s="284"/>
      <c r="AY55" s="284"/>
    </row>
    <row r="56" spans="1:60" s="16" customFormat="1" ht="19.5" customHeight="1" thickBot="1">
      <c r="A56" s="283"/>
      <c r="B56" s="900" t="s">
        <v>105</v>
      </c>
      <c r="C56" s="900"/>
      <c r="D56" s="900"/>
      <c r="E56" s="900"/>
      <c r="F56" s="900"/>
      <c r="G56" s="900"/>
      <c r="H56" s="900"/>
      <c r="I56" s="900"/>
      <c r="J56" s="900"/>
      <c r="K56" s="900"/>
      <c r="L56" s="900"/>
      <c r="M56" s="900"/>
      <c r="N56" s="900"/>
      <c r="O56" s="900"/>
      <c r="P56" s="900"/>
      <c r="Q56" s="900"/>
      <c r="R56" s="900"/>
      <c r="S56" s="900"/>
      <c r="T56" s="900"/>
      <c r="U56" s="900"/>
      <c r="V56" s="900"/>
      <c r="W56" s="900"/>
      <c r="X56" s="900"/>
      <c r="Y56" s="900"/>
      <c r="Z56" s="900"/>
      <c r="AA56" s="900"/>
      <c r="AB56" s="900"/>
      <c r="AC56" s="900"/>
      <c r="AD56" s="900"/>
      <c r="AE56" s="900"/>
      <c r="AF56" s="900"/>
      <c r="AG56" s="900"/>
      <c r="AH56" s="900"/>
      <c r="AI56" s="900"/>
      <c r="AJ56" s="901"/>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5"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902" t="str">
        <f>IF(H6="","",IF(OR(BA40&gt;0,BE40&gt;0),"該当",""))</f>
        <v>該当</v>
      </c>
      <c r="AJ58" s="903"/>
      <c r="AK58" s="904"/>
      <c r="AL58" s="247"/>
      <c r="AM58" s="283"/>
      <c r="AN58" s="283"/>
      <c r="AO58" s="283"/>
      <c r="AP58" s="283"/>
      <c r="AQ58" s="283"/>
      <c r="AR58" s="283"/>
      <c r="AS58" s="283"/>
      <c r="AT58" s="283"/>
      <c r="AU58" s="283"/>
      <c r="AV58" s="283"/>
      <c r="AW58" s="283"/>
      <c r="AX58" s="283"/>
      <c r="AY58" s="283"/>
    </row>
    <row r="59" spans="1:60" ht="51" customHeight="1">
      <c r="A59" s="15"/>
      <c r="B59" s="324" t="s">
        <v>107</v>
      </c>
      <c r="C59" s="905" t="s">
        <v>108</v>
      </c>
      <c r="D59" s="905"/>
      <c r="E59" s="905"/>
      <c r="F59" s="905"/>
      <c r="G59" s="905"/>
      <c r="H59" s="905"/>
      <c r="I59" s="905"/>
      <c r="J59" s="905"/>
      <c r="K59" s="905"/>
      <c r="L59" s="905"/>
      <c r="M59" s="905"/>
      <c r="N59" s="905"/>
      <c r="O59" s="905"/>
      <c r="P59" s="905"/>
      <c r="Q59" s="905"/>
      <c r="R59" s="905"/>
      <c r="S59" s="905"/>
      <c r="T59" s="905"/>
      <c r="U59" s="905"/>
      <c r="V59" s="905"/>
      <c r="W59" s="905"/>
      <c r="X59" s="905"/>
      <c r="Y59" s="905"/>
      <c r="Z59" s="905"/>
      <c r="AA59" s="905"/>
      <c r="AB59" s="905"/>
      <c r="AC59" s="905"/>
      <c r="AD59" s="905"/>
      <c r="AE59" s="905"/>
      <c r="AF59" s="905"/>
      <c r="AG59" s="905"/>
      <c r="AH59" s="905"/>
      <c r="AI59" s="905"/>
      <c r="AJ59" s="905"/>
      <c r="AK59" s="905"/>
      <c r="AL59" s="247"/>
      <c r="AM59" s="247"/>
      <c r="AN59" s="247"/>
      <c r="AO59" s="247"/>
      <c r="AP59" s="247"/>
      <c r="AQ59" s="325"/>
      <c r="AR59" s="247"/>
      <c r="AS59" s="247"/>
      <c r="AT59" s="247"/>
      <c r="AU59" s="326"/>
      <c r="AV59" s="247"/>
      <c r="AW59" s="247"/>
      <c r="AX59" s="247"/>
      <c r="AY59" s="247"/>
    </row>
    <row r="60" spans="1:60" ht="7.95"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906" t="str">
        <f>IF(H6="","",IF(OR(BA32-BA40&gt;0,BE32-BE40&gt;0),"該当",""))</f>
        <v>該当</v>
      </c>
      <c r="AJ61" s="907"/>
      <c r="AK61" s="908"/>
      <c r="AL61" s="247"/>
      <c r="AM61" s="247"/>
      <c r="AN61" s="247"/>
      <c r="AO61" s="15"/>
      <c r="AP61" s="247"/>
      <c r="AQ61" s="247"/>
      <c r="AR61" s="247"/>
      <c r="AS61" s="247"/>
      <c r="AT61" s="247"/>
      <c r="AU61" s="247"/>
      <c r="AV61" s="247"/>
      <c r="AW61" s="247"/>
      <c r="AX61" s="247"/>
      <c r="AY61" s="247"/>
    </row>
    <row r="62" spans="1:60" ht="59.4" customHeight="1">
      <c r="A62" s="15"/>
      <c r="B62" s="324" t="s">
        <v>107</v>
      </c>
      <c r="C62" s="905" t="s">
        <v>110</v>
      </c>
      <c r="D62" s="905"/>
      <c r="E62" s="905"/>
      <c r="F62" s="905"/>
      <c r="G62" s="905"/>
      <c r="H62" s="905"/>
      <c r="I62" s="905"/>
      <c r="J62" s="905"/>
      <c r="K62" s="905"/>
      <c r="L62" s="905"/>
      <c r="M62" s="905"/>
      <c r="N62" s="905"/>
      <c r="O62" s="905"/>
      <c r="P62" s="905"/>
      <c r="Q62" s="905"/>
      <c r="R62" s="905"/>
      <c r="S62" s="905"/>
      <c r="T62" s="905"/>
      <c r="U62" s="905"/>
      <c r="V62" s="905"/>
      <c r="W62" s="905"/>
      <c r="X62" s="905"/>
      <c r="Y62" s="905"/>
      <c r="Z62" s="905"/>
      <c r="AA62" s="905"/>
      <c r="AB62" s="905"/>
      <c r="AC62" s="905"/>
      <c r="AD62" s="905"/>
      <c r="AE62" s="905"/>
      <c r="AF62" s="905"/>
      <c r="AG62" s="905"/>
      <c r="AH62" s="905"/>
      <c r="AI62" s="905"/>
      <c r="AJ62" s="905"/>
      <c r="AK62" s="905"/>
      <c r="AL62" s="247"/>
      <c r="AM62" s="247"/>
      <c r="AN62" s="247"/>
      <c r="AO62" s="247"/>
      <c r="AP62" s="247"/>
      <c r="AR62" s="247"/>
      <c r="AS62" s="247"/>
      <c r="AT62" s="247"/>
      <c r="AU62" s="247"/>
      <c r="AV62" s="247"/>
      <c r="AW62" s="247"/>
      <c r="AX62" s="247"/>
      <c r="AY62" s="247"/>
    </row>
    <row r="63" spans="1:60" ht="7.95"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95" customHeight="1" thickBot="1">
      <c r="A64" s="15"/>
      <c r="B64" s="926" t="s">
        <v>111</v>
      </c>
      <c r="C64" s="927"/>
      <c r="D64" s="928"/>
      <c r="E64" s="929" t="s">
        <v>112</v>
      </c>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1"/>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823" t="s">
        <v>115</v>
      </c>
      <c r="C65" s="824"/>
      <c r="D65" s="824"/>
      <c r="E65" s="915" t="s">
        <v>362</v>
      </c>
      <c r="F65" s="916"/>
      <c r="G65" s="909" t="s">
        <v>116</v>
      </c>
      <c r="H65" s="910"/>
      <c r="I65" s="910"/>
      <c r="J65" s="910"/>
      <c r="K65" s="910"/>
      <c r="L65" s="910"/>
      <c r="M65" s="910"/>
      <c r="N65" s="910"/>
      <c r="O65" s="910"/>
      <c r="P65" s="910"/>
      <c r="Q65" s="910"/>
      <c r="R65" s="910"/>
      <c r="S65" s="910"/>
      <c r="T65" s="910"/>
      <c r="U65" s="910"/>
      <c r="V65" s="910"/>
      <c r="W65" s="910"/>
      <c r="X65" s="910"/>
      <c r="Y65" s="910"/>
      <c r="Z65" s="910"/>
      <c r="AA65" s="910"/>
      <c r="AB65" s="910"/>
      <c r="AC65" s="910"/>
      <c r="AD65" s="910"/>
      <c r="AE65" s="910"/>
      <c r="AF65" s="910"/>
      <c r="AG65" s="910"/>
      <c r="AH65" s="910"/>
      <c r="AI65" s="910"/>
      <c r="AJ65" s="910"/>
      <c r="AK65" s="910"/>
      <c r="AL65" s="247"/>
      <c r="AM65" s="884" t="str">
        <f>IF(AI58="該当", "！この区分（４項目）から２つ以上の取組が選択されていません。",  "！この区分（４項目）から１つ以上の取組が選択されていません。")</f>
        <v>！この区分（４項目）から２つ以上の取組が選択されていません。</v>
      </c>
      <c r="AN65" s="885"/>
      <c r="AO65" s="885"/>
      <c r="AP65" s="885"/>
      <c r="AQ65" s="885"/>
      <c r="AR65" s="885"/>
      <c r="AS65" s="885"/>
      <c r="AT65" s="885"/>
      <c r="AU65" s="885"/>
      <c r="AV65" s="885"/>
      <c r="AW65" s="885"/>
      <c r="AX65" s="886"/>
      <c r="AY65" s="247"/>
      <c r="AZ65" s="12"/>
      <c r="BA65" s="917">
        <f>COUNTIF(E65:F68, "✓")+COUNTIF(E65:F68, "誓約")</f>
        <v>2</v>
      </c>
      <c r="BB65" s="424">
        <f>IF(AI58="該当",1,IF(AI61="該当",2,""))</f>
        <v>1</v>
      </c>
    </row>
    <row r="66" spans="1:54" ht="15" customHeight="1" thickBot="1">
      <c r="A66" s="15"/>
      <c r="B66" s="826"/>
      <c r="C66" s="827"/>
      <c r="D66" s="827"/>
      <c r="E66" s="918"/>
      <c r="F66" s="919"/>
      <c r="G66" s="909" t="s">
        <v>117</v>
      </c>
      <c r="H66" s="910"/>
      <c r="I66" s="910"/>
      <c r="J66" s="910"/>
      <c r="K66" s="910"/>
      <c r="L66" s="910"/>
      <c r="M66" s="910"/>
      <c r="N66" s="910"/>
      <c r="O66" s="910"/>
      <c r="P66" s="910"/>
      <c r="Q66" s="910"/>
      <c r="R66" s="910"/>
      <c r="S66" s="910"/>
      <c r="T66" s="910"/>
      <c r="U66" s="910"/>
      <c r="V66" s="910"/>
      <c r="W66" s="910"/>
      <c r="X66" s="910"/>
      <c r="Y66" s="910"/>
      <c r="Z66" s="910"/>
      <c r="AA66" s="910"/>
      <c r="AB66" s="910"/>
      <c r="AC66" s="910"/>
      <c r="AD66" s="910"/>
      <c r="AE66" s="910"/>
      <c r="AF66" s="910"/>
      <c r="AG66" s="910"/>
      <c r="AH66" s="910"/>
      <c r="AI66" s="910"/>
      <c r="AJ66" s="910"/>
      <c r="AK66" s="910"/>
      <c r="AL66" s="247"/>
      <c r="AM66" s="887"/>
      <c r="AN66" s="888"/>
      <c r="AO66" s="888"/>
      <c r="AP66" s="888"/>
      <c r="AQ66" s="888"/>
      <c r="AR66" s="888"/>
      <c r="AS66" s="888"/>
      <c r="AT66" s="888"/>
      <c r="AU66" s="888"/>
      <c r="AV66" s="888"/>
      <c r="AW66" s="888"/>
      <c r="AX66" s="889"/>
      <c r="AY66" s="320"/>
      <c r="AZ66" s="331"/>
      <c r="BA66" s="917"/>
    </row>
    <row r="67" spans="1:54" ht="24.6" customHeight="1">
      <c r="A67" s="15"/>
      <c r="B67" s="826"/>
      <c r="C67" s="827"/>
      <c r="D67" s="827"/>
      <c r="E67" s="918" t="s">
        <v>2515</v>
      </c>
      <c r="F67" s="919"/>
      <c r="G67" s="909" t="s">
        <v>118</v>
      </c>
      <c r="H67" s="910"/>
      <c r="I67" s="910"/>
      <c r="J67" s="910"/>
      <c r="K67" s="910"/>
      <c r="L67" s="910"/>
      <c r="M67" s="910"/>
      <c r="N67" s="910"/>
      <c r="O67" s="910"/>
      <c r="P67" s="910"/>
      <c r="Q67" s="910"/>
      <c r="R67" s="910"/>
      <c r="S67" s="910"/>
      <c r="T67" s="910"/>
      <c r="U67" s="910"/>
      <c r="V67" s="910"/>
      <c r="W67" s="910"/>
      <c r="X67" s="910"/>
      <c r="Y67" s="910"/>
      <c r="Z67" s="910"/>
      <c r="AA67" s="910"/>
      <c r="AB67" s="910"/>
      <c r="AC67" s="910"/>
      <c r="AD67" s="910"/>
      <c r="AE67" s="910"/>
      <c r="AF67" s="910"/>
      <c r="AG67" s="910"/>
      <c r="AH67" s="910"/>
      <c r="AI67" s="910"/>
      <c r="AJ67" s="910"/>
      <c r="AK67" s="910"/>
      <c r="AL67" s="247"/>
      <c r="AM67" s="320"/>
      <c r="AN67" s="320"/>
      <c r="AO67" s="320"/>
      <c r="AP67" s="320"/>
      <c r="AQ67" s="320"/>
      <c r="AR67" s="320"/>
      <c r="AS67" s="320"/>
      <c r="AT67" s="320"/>
      <c r="AU67" s="320"/>
      <c r="AV67" s="320"/>
      <c r="AW67" s="320"/>
      <c r="AX67" s="320"/>
      <c r="AY67" s="320"/>
      <c r="AZ67" s="331"/>
      <c r="BA67" s="917"/>
    </row>
    <row r="68" spans="1:54" ht="15" customHeight="1" thickBot="1">
      <c r="A68" s="15"/>
      <c r="B68" s="913"/>
      <c r="C68" s="914"/>
      <c r="D68" s="914"/>
      <c r="E68" s="924"/>
      <c r="F68" s="925"/>
      <c r="G68" s="909" t="s">
        <v>119</v>
      </c>
      <c r="H68" s="910"/>
      <c r="I68" s="910"/>
      <c r="J68" s="910"/>
      <c r="K68" s="910"/>
      <c r="L68" s="910"/>
      <c r="M68" s="910"/>
      <c r="N68" s="910"/>
      <c r="O68" s="910"/>
      <c r="P68" s="910"/>
      <c r="Q68" s="910"/>
      <c r="R68" s="910"/>
      <c r="S68" s="910"/>
      <c r="T68" s="910"/>
      <c r="U68" s="910"/>
      <c r="V68" s="910"/>
      <c r="W68" s="910"/>
      <c r="X68" s="910"/>
      <c r="Y68" s="910"/>
      <c r="Z68" s="910"/>
      <c r="AA68" s="910"/>
      <c r="AB68" s="910"/>
      <c r="AC68" s="910"/>
      <c r="AD68" s="910"/>
      <c r="AE68" s="910"/>
      <c r="AF68" s="910"/>
      <c r="AG68" s="910"/>
      <c r="AH68" s="910"/>
      <c r="AI68" s="910"/>
      <c r="AJ68" s="910"/>
      <c r="AK68" s="910"/>
      <c r="AL68" s="247"/>
      <c r="AM68" s="332"/>
      <c r="AN68" s="332"/>
      <c r="AO68" s="332"/>
      <c r="AP68" s="332"/>
      <c r="AQ68" s="332"/>
      <c r="AR68" s="332"/>
      <c r="AS68" s="332"/>
      <c r="AT68" s="332"/>
      <c r="AU68" s="332"/>
      <c r="AV68" s="332"/>
      <c r="AW68" s="332"/>
      <c r="AX68" s="332"/>
      <c r="AY68" s="247"/>
      <c r="AZ68" s="12"/>
      <c r="BA68" s="917"/>
    </row>
    <row r="69" spans="1:54" ht="39.6" customHeight="1">
      <c r="A69" s="15"/>
      <c r="B69" s="823" t="s">
        <v>120</v>
      </c>
      <c r="C69" s="824"/>
      <c r="D69" s="824"/>
      <c r="E69" s="915" t="s">
        <v>2515</v>
      </c>
      <c r="F69" s="916"/>
      <c r="G69" s="909" t="s">
        <v>121</v>
      </c>
      <c r="H69" s="910"/>
      <c r="I69" s="910"/>
      <c r="J69" s="910"/>
      <c r="K69" s="910"/>
      <c r="L69" s="910"/>
      <c r="M69" s="910"/>
      <c r="N69" s="910"/>
      <c r="O69" s="910"/>
      <c r="P69" s="910"/>
      <c r="Q69" s="910"/>
      <c r="R69" s="910"/>
      <c r="S69" s="910"/>
      <c r="T69" s="910"/>
      <c r="U69" s="910"/>
      <c r="V69" s="910"/>
      <c r="W69" s="910"/>
      <c r="X69" s="910"/>
      <c r="Y69" s="910"/>
      <c r="Z69" s="910"/>
      <c r="AA69" s="910"/>
      <c r="AB69" s="910"/>
      <c r="AC69" s="910"/>
      <c r="AD69" s="910"/>
      <c r="AE69" s="910"/>
      <c r="AF69" s="910"/>
      <c r="AG69" s="910"/>
      <c r="AH69" s="910"/>
      <c r="AI69" s="910"/>
      <c r="AJ69" s="910"/>
      <c r="AK69" s="910"/>
      <c r="AL69" s="247"/>
      <c r="AM69" s="884" t="str">
        <f>IF(AI58="該当", "！この区分（４項目）から２つ以上の取組が選択されていません。",  "！この区分（４項目）から１つ以上の取組が選択されていません。")</f>
        <v>！この区分（４項目）から２つ以上の取組が選択されていません。</v>
      </c>
      <c r="AN69" s="885"/>
      <c r="AO69" s="885"/>
      <c r="AP69" s="885"/>
      <c r="AQ69" s="885"/>
      <c r="AR69" s="885"/>
      <c r="AS69" s="885"/>
      <c r="AT69" s="885"/>
      <c r="AU69" s="885"/>
      <c r="AV69" s="885"/>
      <c r="AW69" s="885"/>
      <c r="AX69" s="886"/>
      <c r="AY69" s="247"/>
      <c r="AZ69" s="12"/>
      <c r="BA69" s="917">
        <f>COUNTIF(E69:F72, "✓")+COUNTIF(E69:F72, "誓約")</f>
        <v>2</v>
      </c>
    </row>
    <row r="70" spans="1:54" ht="15" customHeight="1" thickBot="1">
      <c r="A70" s="15"/>
      <c r="B70" s="826"/>
      <c r="C70" s="827"/>
      <c r="D70" s="827"/>
      <c r="E70" s="918"/>
      <c r="F70" s="919"/>
      <c r="G70" s="909" t="s">
        <v>122</v>
      </c>
      <c r="H70" s="910"/>
      <c r="I70" s="910"/>
      <c r="J70" s="910"/>
      <c r="K70" s="910"/>
      <c r="L70" s="910"/>
      <c r="M70" s="910"/>
      <c r="N70" s="910"/>
      <c r="O70" s="910"/>
      <c r="P70" s="910"/>
      <c r="Q70" s="910"/>
      <c r="R70" s="910"/>
      <c r="S70" s="910"/>
      <c r="T70" s="910"/>
      <c r="U70" s="910"/>
      <c r="V70" s="910"/>
      <c r="W70" s="910"/>
      <c r="X70" s="910"/>
      <c r="Y70" s="910"/>
      <c r="Z70" s="910"/>
      <c r="AA70" s="910"/>
      <c r="AB70" s="910"/>
      <c r="AC70" s="910"/>
      <c r="AD70" s="910"/>
      <c r="AE70" s="910"/>
      <c r="AF70" s="910"/>
      <c r="AG70" s="910"/>
      <c r="AH70" s="910"/>
      <c r="AI70" s="910"/>
      <c r="AJ70" s="910"/>
      <c r="AK70" s="910"/>
      <c r="AL70" s="247"/>
      <c r="AM70" s="887"/>
      <c r="AN70" s="888"/>
      <c r="AO70" s="888"/>
      <c r="AP70" s="888"/>
      <c r="AQ70" s="888"/>
      <c r="AR70" s="888"/>
      <c r="AS70" s="888"/>
      <c r="AT70" s="888"/>
      <c r="AU70" s="888"/>
      <c r="AV70" s="888"/>
      <c r="AW70" s="888"/>
      <c r="AX70" s="889"/>
      <c r="AY70" s="320"/>
      <c r="AZ70" s="331"/>
      <c r="BA70" s="917"/>
    </row>
    <row r="71" spans="1:54" ht="15" customHeight="1">
      <c r="A71" s="15"/>
      <c r="B71" s="826"/>
      <c r="C71" s="827"/>
      <c r="D71" s="827"/>
      <c r="E71" s="920" t="s">
        <v>362</v>
      </c>
      <c r="F71" s="921"/>
      <c r="G71" s="909" t="s">
        <v>123</v>
      </c>
      <c r="H71" s="910"/>
      <c r="I71" s="910"/>
      <c r="J71" s="910"/>
      <c r="K71" s="910"/>
      <c r="L71" s="910"/>
      <c r="M71" s="910"/>
      <c r="N71" s="910"/>
      <c r="O71" s="910"/>
      <c r="P71" s="910"/>
      <c r="Q71" s="910"/>
      <c r="R71" s="910"/>
      <c r="S71" s="910"/>
      <c r="T71" s="910"/>
      <c r="U71" s="910"/>
      <c r="V71" s="910"/>
      <c r="W71" s="910"/>
      <c r="X71" s="910"/>
      <c r="Y71" s="910"/>
      <c r="Z71" s="910"/>
      <c r="AA71" s="910"/>
      <c r="AB71" s="910"/>
      <c r="AC71" s="910"/>
      <c r="AD71" s="910"/>
      <c r="AE71" s="910"/>
      <c r="AF71" s="910"/>
      <c r="AG71" s="910"/>
      <c r="AH71" s="910"/>
      <c r="AI71" s="910"/>
      <c r="AJ71" s="910"/>
      <c r="AK71" s="910"/>
      <c r="AL71" s="247"/>
      <c r="AM71" s="333"/>
      <c r="AN71" s="320"/>
      <c r="AO71" s="320"/>
      <c r="AP71" s="320"/>
      <c r="AQ71" s="320"/>
      <c r="AR71" s="320"/>
      <c r="AS71" s="320"/>
      <c r="AT71" s="320"/>
      <c r="AU71" s="320"/>
      <c r="AV71" s="320"/>
      <c r="AW71" s="320"/>
      <c r="AX71" s="320"/>
      <c r="AY71" s="320"/>
      <c r="AZ71" s="331"/>
      <c r="BA71" s="917"/>
    </row>
    <row r="72" spans="1:54" ht="15" customHeight="1" thickBot="1">
      <c r="A72" s="15"/>
      <c r="B72" s="913"/>
      <c r="C72" s="914"/>
      <c r="D72" s="914"/>
      <c r="E72" s="922"/>
      <c r="F72" s="923"/>
      <c r="G72" s="909" t="s">
        <v>124</v>
      </c>
      <c r="H72" s="910"/>
      <c r="I72" s="910"/>
      <c r="J72" s="910"/>
      <c r="K72" s="910"/>
      <c r="L72" s="910"/>
      <c r="M72" s="910"/>
      <c r="N72" s="910"/>
      <c r="O72" s="910"/>
      <c r="P72" s="910"/>
      <c r="Q72" s="910"/>
      <c r="R72" s="910"/>
      <c r="S72" s="910"/>
      <c r="T72" s="910"/>
      <c r="U72" s="910"/>
      <c r="V72" s="910"/>
      <c r="W72" s="910"/>
      <c r="X72" s="910"/>
      <c r="Y72" s="910"/>
      <c r="Z72" s="910"/>
      <c r="AA72" s="910"/>
      <c r="AB72" s="910"/>
      <c r="AC72" s="910"/>
      <c r="AD72" s="910"/>
      <c r="AE72" s="910"/>
      <c r="AF72" s="910"/>
      <c r="AG72" s="910"/>
      <c r="AH72" s="910"/>
      <c r="AI72" s="910"/>
      <c r="AJ72" s="910"/>
      <c r="AK72" s="910"/>
      <c r="AL72" s="247"/>
      <c r="AM72" s="332"/>
      <c r="AN72" s="332"/>
      <c r="AO72" s="332"/>
      <c r="AP72" s="332"/>
      <c r="AQ72" s="332"/>
      <c r="AR72" s="332"/>
      <c r="AS72" s="332"/>
      <c r="AT72" s="332"/>
      <c r="AU72" s="332"/>
      <c r="AV72" s="332"/>
      <c r="AW72" s="332"/>
      <c r="AX72" s="332"/>
      <c r="AY72" s="247"/>
      <c r="AZ72" s="12"/>
      <c r="BA72" s="917"/>
    </row>
    <row r="73" spans="1:54" ht="15" customHeight="1">
      <c r="A73" s="15"/>
      <c r="B73" s="823" t="s">
        <v>125</v>
      </c>
      <c r="C73" s="824"/>
      <c r="D73" s="824"/>
      <c r="E73" s="915" t="s">
        <v>2515</v>
      </c>
      <c r="F73" s="916"/>
      <c r="G73" s="909" t="s">
        <v>126</v>
      </c>
      <c r="H73" s="910"/>
      <c r="I73" s="910"/>
      <c r="J73" s="910"/>
      <c r="K73" s="910"/>
      <c r="L73" s="910"/>
      <c r="M73" s="910"/>
      <c r="N73" s="910"/>
      <c r="O73" s="910"/>
      <c r="P73" s="910"/>
      <c r="Q73" s="910"/>
      <c r="R73" s="910"/>
      <c r="S73" s="910"/>
      <c r="T73" s="910"/>
      <c r="U73" s="910"/>
      <c r="V73" s="910"/>
      <c r="W73" s="910"/>
      <c r="X73" s="910"/>
      <c r="Y73" s="910"/>
      <c r="Z73" s="910"/>
      <c r="AA73" s="910"/>
      <c r="AB73" s="910"/>
      <c r="AC73" s="910"/>
      <c r="AD73" s="910"/>
      <c r="AE73" s="910"/>
      <c r="AF73" s="910"/>
      <c r="AG73" s="910"/>
      <c r="AH73" s="910"/>
      <c r="AI73" s="910"/>
      <c r="AJ73" s="910"/>
      <c r="AK73" s="910"/>
      <c r="AL73" s="247"/>
      <c r="AM73" s="884" t="str">
        <f>IF(AI58="該当", "！この区分（４項目）から２つ以上の取組が選択されていません。",  "！この区分（４項目）から１つ以上の取組が選択されていません。")</f>
        <v>！この区分（４項目）から２つ以上の取組が選択されていません。</v>
      </c>
      <c r="AN73" s="885"/>
      <c r="AO73" s="885"/>
      <c r="AP73" s="885"/>
      <c r="AQ73" s="885"/>
      <c r="AR73" s="885"/>
      <c r="AS73" s="885"/>
      <c r="AT73" s="885"/>
      <c r="AU73" s="885"/>
      <c r="AV73" s="885"/>
      <c r="AW73" s="885"/>
      <c r="AX73" s="886"/>
      <c r="AY73" s="247"/>
      <c r="AZ73" s="12"/>
      <c r="BA73" s="917">
        <f>COUNTIF(E73:F76, "✓")+COUNTIF(E73:F76, "誓約")</f>
        <v>2</v>
      </c>
    </row>
    <row r="74" spans="1:54" ht="28.2" customHeight="1" thickBot="1">
      <c r="A74" s="15"/>
      <c r="B74" s="826"/>
      <c r="C74" s="827"/>
      <c r="D74" s="827"/>
      <c r="E74" s="918"/>
      <c r="F74" s="919"/>
      <c r="G74" s="909" t="s">
        <v>127</v>
      </c>
      <c r="H74" s="910"/>
      <c r="I74" s="910"/>
      <c r="J74" s="910"/>
      <c r="K74" s="910"/>
      <c r="L74" s="910"/>
      <c r="M74" s="910"/>
      <c r="N74" s="910"/>
      <c r="O74" s="910"/>
      <c r="P74" s="910"/>
      <c r="Q74" s="910"/>
      <c r="R74" s="910"/>
      <c r="S74" s="910"/>
      <c r="T74" s="910"/>
      <c r="U74" s="910"/>
      <c r="V74" s="910"/>
      <c r="W74" s="910"/>
      <c r="X74" s="910"/>
      <c r="Y74" s="910"/>
      <c r="Z74" s="910"/>
      <c r="AA74" s="910"/>
      <c r="AB74" s="910"/>
      <c r="AC74" s="910"/>
      <c r="AD74" s="910"/>
      <c r="AE74" s="910"/>
      <c r="AF74" s="910"/>
      <c r="AG74" s="910"/>
      <c r="AH74" s="910"/>
      <c r="AI74" s="910"/>
      <c r="AJ74" s="910"/>
      <c r="AK74" s="910"/>
      <c r="AL74" s="247"/>
      <c r="AM74" s="887"/>
      <c r="AN74" s="888"/>
      <c r="AO74" s="888"/>
      <c r="AP74" s="888"/>
      <c r="AQ74" s="888"/>
      <c r="AR74" s="888"/>
      <c r="AS74" s="888"/>
      <c r="AT74" s="888"/>
      <c r="AU74" s="888"/>
      <c r="AV74" s="888"/>
      <c r="AW74" s="888"/>
      <c r="AX74" s="889"/>
      <c r="AY74" s="320"/>
      <c r="AZ74" s="331"/>
      <c r="BA74" s="917"/>
    </row>
    <row r="75" spans="1:54" ht="45.6" customHeight="1">
      <c r="A75" s="15"/>
      <c r="B75" s="826"/>
      <c r="C75" s="827"/>
      <c r="D75" s="827"/>
      <c r="E75" s="918" t="s">
        <v>362</v>
      </c>
      <c r="F75" s="919"/>
      <c r="G75" s="909" t="s">
        <v>128</v>
      </c>
      <c r="H75" s="910"/>
      <c r="I75" s="910"/>
      <c r="J75" s="910"/>
      <c r="K75" s="910"/>
      <c r="L75" s="910"/>
      <c r="M75" s="910"/>
      <c r="N75" s="910"/>
      <c r="O75" s="910"/>
      <c r="P75" s="910"/>
      <c r="Q75" s="910"/>
      <c r="R75" s="910"/>
      <c r="S75" s="910"/>
      <c r="T75" s="910"/>
      <c r="U75" s="910"/>
      <c r="V75" s="910"/>
      <c r="W75" s="910"/>
      <c r="X75" s="910"/>
      <c r="Y75" s="910"/>
      <c r="Z75" s="910"/>
      <c r="AA75" s="910"/>
      <c r="AB75" s="910"/>
      <c r="AC75" s="910"/>
      <c r="AD75" s="910"/>
      <c r="AE75" s="910"/>
      <c r="AF75" s="910"/>
      <c r="AG75" s="910"/>
      <c r="AH75" s="910"/>
      <c r="AI75" s="910"/>
      <c r="AJ75" s="910"/>
      <c r="AK75" s="910"/>
      <c r="AL75" s="247"/>
      <c r="AM75" s="320"/>
      <c r="AN75" s="320"/>
      <c r="AO75" s="320"/>
      <c r="AP75" s="320"/>
      <c r="AQ75" s="320"/>
      <c r="AR75" s="320"/>
      <c r="AS75" s="320"/>
      <c r="AT75" s="320"/>
      <c r="AU75" s="320"/>
      <c r="AV75" s="320"/>
      <c r="AW75" s="320"/>
      <c r="AX75" s="320"/>
      <c r="AZ75" s="331"/>
      <c r="BA75" s="917"/>
    </row>
    <row r="76" spans="1:54" ht="27" customHeight="1" thickBot="1">
      <c r="A76" s="15"/>
      <c r="B76" s="913"/>
      <c r="C76" s="914"/>
      <c r="D76" s="914"/>
      <c r="E76" s="918"/>
      <c r="F76" s="919"/>
      <c r="G76" s="909" t="s">
        <v>129</v>
      </c>
      <c r="H76" s="910"/>
      <c r="I76" s="910"/>
      <c r="J76" s="910"/>
      <c r="K76" s="910"/>
      <c r="L76" s="910"/>
      <c r="M76" s="910"/>
      <c r="N76" s="910"/>
      <c r="O76" s="910"/>
      <c r="P76" s="910"/>
      <c r="Q76" s="910"/>
      <c r="R76" s="910"/>
      <c r="S76" s="910"/>
      <c r="T76" s="910"/>
      <c r="U76" s="910"/>
      <c r="V76" s="910"/>
      <c r="W76" s="910"/>
      <c r="X76" s="910"/>
      <c r="Y76" s="910"/>
      <c r="Z76" s="910"/>
      <c r="AA76" s="910"/>
      <c r="AB76" s="910"/>
      <c r="AC76" s="910"/>
      <c r="AD76" s="910"/>
      <c r="AE76" s="910"/>
      <c r="AF76" s="910"/>
      <c r="AG76" s="910"/>
      <c r="AH76" s="910"/>
      <c r="AI76" s="910"/>
      <c r="AJ76" s="910"/>
      <c r="AK76" s="910"/>
      <c r="AL76" s="247"/>
      <c r="AM76" s="332"/>
      <c r="AN76" s="332"/>
      <c r="AO76" s="332"/>
      <c r="AP76" s="332"/>
      <c r="AQ76" s="332"/>
      <c r="AR76" s="332"/>
      <c r="AS76" s="332"/>
      <c r="AT76" s="332"/>
      <c r="AU76" s="332"/>
      <c r="AV76" s="332"/>
      <c r="AW76" s="332"/>
      <c r="AX76" s="332"/>
      <c r="AY76" s="247"/>
      <c r="AZ76" s="12"/>
      <c r="BA76" s="917"/>
    </row>
    <row r="77" spans="1:54" ht="15" customHeight="1">
      <c r="A77" s="15"/>
      <c r="B77" s="823" t="s">
        <v>130</v>
      </c>
      <c r="C77" s="824"/>
      <c r="D77" s="824"/>
      <c r="E77" s="915" t="s">
        <v>2515</v>
      </c>
      <c r="F77" s="916"/>
      <c r="G77" s="909" t="s">
        <v>131</v>
      </c>
      <c r="H77" s="910"/>
      <c r="I77" s="910"/>
      <c r="J77" s="910"/>
      <c r="K77" s="910"/>
      <c r="L77" s="910"/>
      <c r="M77" s="910"/>
      <c r="N77" s="910"/>
      <c r="O77" s="910"/>
      <c r="P77" s="910"/>
      <c r="Q77" s="910"/>
      <c r="R77" s="910"/>
      <c r="S77" s="910"/>
      <c r="T77" s="910"/>
      <c r="U77" s="910"/>
      <c r="V77" s="910"/>
      <c r="W77" s="910"/>
      <c r="X77" s="910"/>
      <c r="Y77" s="910"/>
      <c r="Z77" s="910"/>
      <c r="AA77" s="910"/>
      <c r="AB77" s="910"/>
      <c r="AC77" s="910"/>
      <c r="AD77" s="910"/>
      <c r="AE77" s="910"/>
      <c r="AF77" s="910"/>
      <c r="AG77" s="910"/>
      <c r="AH77" s="910"/>
      <c r="AI77" s="910"/>
      <c r="AJ77" s="910"/>
      <c r="AK77" s="910"/>
      <c r="AL77" s="247"/>
      <c r="AM77" s="934" t="str">
        <f>IF(AI58="該当", "！この区分（４項目）から２つ以上の取組が選択されていません。",  "！この区分（４項目）から１つ以上の取組が選択されていません。")</f>
        <v>！この区分（４項目）から２つ以上の取組が選択されていません。</v>
      </c>
      <c r="AN77" s="885"/>
      <c r="AO77" s="885"/>
      <c r="AP77" s="885"/>
      <c r="AQ77" s="885"/>
      <c r="AR77" s="885"/>
      <c r="AS77" s="885"/>
      <c r="AT77" s="885"/>
      <c r="AU77" s="885"/>
      <c r="AV77" s="885"/>
      <c r="AW77" s="885"/>
      <c r="AX77" s="886"/>
      <c r="AY77" s="247"/>
      <c r="AZ77" s="12"/>
      <c r="BA77" s="917">
        <f>COUNTIF(E77:F80, "✓")+COUNTIF(E77:F80, "誓約")</f>
        <v>2</v>
      </c>
    </row>
    <row r="78" spans="1:54" ht="32.4" customHeight="1" thickBot="1">
      <c r="A78" s="15"/>
      <c r="B78" s="826"/>
      <c r="C78" s="827"/>
      <c r="D78" s="827"/>
      <c r="E78" s="918"/>
      <c r="F78" s="919"/>
      <c r="G78" s="909" t="s">
        <v>132</v>
      </c>
      <c r="H78" s="910"/>
      <c r="I78" s="910"/>
      <c r="J78" s="910"/>
      <c r="K78" s="910"/>
      <c r="L78" s="910"/>
      <c r="M78" s="910"/>
      <c r="N78" s="910"/>
      <c r="O78" s="910"/>
      <c r="P78" s="910"/>
      <c r="Q78" s="910"/>
      <c r="R78" s="910"/>
      <c r="S78" s="910"/>
      <c r="T78" s="910"/>
      <c r="U78" s="910"/>
      <c r="V78" s="910"/>
      <c r="W78" s="910"/>
      <c r="X78" s="910"/>
      <c r="Y78" s="910"/>
      <c r="Z78" s="910"/>
      <c r="AA78" s="910"/>
      <c r="AB78" s="910"/>
      <c r="AC78" s="910"/>
      <c r="AD78" s="910"/>
      <c r="AE78" s="910"/>
      <c r="AF78" s="910"/>
      <c r="AG78" s="910"/>
      <c r="AH78" s="910"/>
      <c r="AI78" s="910"/>
      <c r="AJ78" s="910"/>
      <c r="AK78" s="910"/>
      <c r="AL78" s="15"/>
      <c r="AM78" s="887"/>
      <c r="AN78" s="888"/>
      <c r="AO78" s="888"/>
      <c r="AP78" s="888"/>
      <c r="AQ78" s="888"/>
      <c r="AR78" s="888"/>
      <c r="AS78" s="888"/>
      <c r="AT78" s="888"/>
      <c r="AU78" s="888"/>
      <c r="AV78" s="888"/>
      <c r="AW78" s="888"/>
      <c r="AX78" s="889"/>
      <c r="AY78" s="320"/>
      <c r="AZ78" s="331"/>
      <c r="BA78" s="917"/>
    </row>
    <row r="79" spans="1:54" ht="28.2" customHeight="1">
      <c r="A79" s="15"/>
      <c r="B79" s="826"/>
      <c r="C79" s="827"/>
      <c r="D79" s="827"/>
      <c r="E79" s="918" t="s">
        <v>362</v>
      </c>
      <c r="F79" s="919"/>
      <c r="G79" s="909" t="s">
        <v>133</v>
      </c>
      <c r="H79" s="910"/>
      <c r="I79" s="910"/>
      <c r="J79" s="910"/>
      <c r="K79" s="910"/>
      <c r="L79" s="910"/>
      <c r="M79" s="910"/>
      <c r="N79" s="910"/>
      <c r="O79" s="910"/>
      <c r="P79" s="910"/>
      <c r="Q79" s="910"/>
      <c r="R79" s="910"/>
      <c r="S79" s="910"/>
      <c r="T79" s="910"/>
      <c r="U79" s="910"/>
      <c r="V79" s="910"/>
      <c r="W79" s="910"/>
      <c r="X79" s="910"/>
      <c r="Y79" s="910"/>
      <c r="Z79" s="910"/>
      <c r="AA79" s="910"/>
      <c r="AB79" s="910"/>
      <c r="AC79" s="910"/>
      <c r="AD79" s="910"/>
      <c r="AE79" s="910"/>
      <c r="AF79" s="910"/>
      <c r="AG79" s="910"/>
      <c r="AH79" s="910"/>
      <c r="AI79" s="910"/>
      <c r="AJ79" s="910"/>
      <c r="AK79" s="910"/>
      <c r="AL79" s="247"/>
      <c r="AM79" s="320"/>
      <c r="AN79" s="320"/>
      <c r="AO79" s="320"/>
      <c r="AP79" s="320"/>
      <c r="AQ79" s="320"/>
      <c r="AR79" s="320"/>
      <c r="AS79" s="320"/>
      <c r="AT79" s="320"/>
      <c r="AU79" s="320"/>
      <c r="AV79" s="320"/>
      <c r="AW79" s="320"/>
      <c r="AX79" s="320"/>
      <c r="AY79" s="320"/>
      <c r="AZ79" s="331"/>
      <c r="BA79" s="917"/>
    </row>
    <row r="80" spans="1:54" ht="15" customHeight="1" thickBot="1">
      <c r="A80" s="15"/>
      <c r="B80" s="913"/>
      <c r="C80" s="914"/>
      <c r="D80" s="914"/>
      <c r="E80" s="918"/>
      <c r="F80" s="919"/>
      <c r="G80" s="909" t="s">
        <v>134</v>
      </c>
      <c r="H80" s="910"/>
      <c r="I80" s="910"/>
      <c r="J80" s="910"/>
      <c r="K80" s="910"/>
      <c r="L80" s="910"/>
      <c r="M80" s="910"/>
      <c r="N80" s="910"/>
      <c r="O80" s="910"/>
      <c r="P80" s="910"/>
      <c r="Q80" s="910"/>
      <c r="R80" s="910"/>
      <c r="S80" s="910"/>
      <c r="T80" s="910"/>
      <c r="U80" s="910"/>
      <c r="V80" s="910"/>
      <c r="W80" s="910"/>
      <c r="X80" s="910"/>
      <c r="Y80" s="910"/>
      <c r="Z80" s="910"/>
      <c r="AA80" s="910"/>
      <c r="AB80" s="910"/>
      <c r="AC80" s="910"/>
      <c r="AD80" s="910"/>
      <c r="AE80" s="910"/>
      <c r="AF80" s="910"/>
      <c r="AG80" s="910"/>
      <c r="AH80" s="910"/>
      <c r="AI80" s="910"/>
      <c r="AJ80" s="910"/>
      <c r="AK80" s="910"/>
      <c r="AL80" s="247"/>
      <c r="AM80" s="320"/>
      <c r="AN80" s="320"/>
      <c r="AO80" s="320"/>
      <c r="AP80" s="320"/>
      <c r="AQ80" s="320"/>
      <c r="AR80" s="320"/>
      <c r="AS80" s="320"/>
      <c r="AT80" s="320"/>
      <c r="AU80" s="320"/>
      <c r="AV80" s="320"/>
      <c r="AW80" s="320"/>
      <c r="AX80" s="320"/>
      <c r="AY80" s="247"/>
      <c r="AZ80" s="12"/>
      <c r="BA80" s="917"/>
    </row>
    <row r="81" spans="1:53" ht="28.2" customHeight="1" thickBot="1">
      <c r="A81" s="15"/>
      <c r="B81" s="823" t="s">
        <v>135</v>
      </c>
      <c r="C81" s="824"/>
      <c r="D81" s="935"/>
      <c r="E81" s="915" t="s">
        <v>2515</v>
      </c>
      <c r="F81" s="916"/>
      <c r="G81" s="909" t="s">
        <v>136</v>
      </c>
      <c r="H81" s="910"/>
      <c r="I81" s="910"/>
      <c r="J81" s="910"/>
      <c r="K81" s="910"/>
      <c r="L81" s="910"/>
      <c r="M81" s="910"/>
      <c r="N81" s="910"/>
      <c r="O81" s="910"/>
      <c r="P81" s="910"/>
      <c r="Q81" s="910"/>
      <c r="R81" s="910"/>
      <c r="S81" s="910"/>
      <c r="T81" s="910"/>
      <c r="U81" s="910"/>
      <c r="V81" s="910"/>
      <c r="W81" s="910"/>
      <c r="X81" s="910"/>
      <c r="Y81" s="910"/>
      <c r="Z81" s="910"/>
      <c r="AA81" s="910"/>
      <c r="AB81" s="910"/>
      <c r="AC81" s="910"/>
      <c r="AD81" s="910"/>
      <c r="AE81" s="910"/>
      <c r="AF81" s="910"/>
      <c r="AG81" s="910"/>
      <c r="AH81" s="910"/>
      <c r="AI81" s="910"/>
      <c r="AJ81" s="910"/>
      <c r="AK81" s="910"/>
      <c r="AL81" s="247"/>
      <c r="AM81" s="942" t="str">
        <f>IF(AND(AI58="該当", AND(E81="",E82= "")), "！⑰又は⑱の取組は必須です。","")</f>
        <v/>
      </c>
      <c r="AN81" s="943"/>
      <c r="AO81" s="943"/>
      <c r="AP81" s="943"/>
      <c r="AQ81" s="943"/>
      <c r="AR81" s="943"/>
      <c r="AS81" s="943"/>
      <c r="AT81" s="943"/>
      <c r="AU81" s="943"/>
      <c r="AV81" s="943"/>
      <c r="AW81" s="943"/>
      <c r="AX81" s="944"/>
      <c r="AY81" s="247"/>
      <c r="AZ81" s="12"/>
      <c r="BA81" s="989">
        <f>COUNTIF(E81:F87, "✓") + COUNTIF(E81:F87, "誓約") + IF(COUNTIF(E88:F89, "✓") + COUNTIF(E88:F89, "誓約") &gt; 0, 1, 0)</f>
        <v>3</v>
      </c>
    </row>
    <row r="82" spans="1:53" ht="15" customHeight="1" thickBot="1">
      <c r="A82" s="15"/>
      <c r="B82" s="826"/>
      <c r="C82" s="827"/>
      <c r="D82" s="936"/>
      <c r="E82" s="918"/>
      <c r="F82" s="919"/>
      <c r="G82" s="909" t="s">
        <v>137</v>
      </c>
      <c r="H82" s="910"/>
      <c r="I82" s="910"/>
      <c r="J82" s="910"/>
      <c r="K82" s="910"/>
      <c r="L82" s="910"/>
      <c r="M82" s="910"/>
      <c r="N82" s="910"/>
      <c r="O82" s="910"/>
      <c r="P82" s="910"/>
      <c r="Q82" s="910"/>
      <c r="R82" s="910"/>
      <c r="S82" s="910"/>
      <c r="T82" s="910"/>
      <c r="U82" s="910"/>
      <c r="V82" s="910"/>
      <c r="W82" s="910"/>
      <c r="X82" s="910"/>
      <c r="Y82" s="910"/>
      <c r="Z82" s="910"/>
      <c r="AA82" s="910"/>
      <c r="AB82" s="910"/>
      <c r="AC82" s="910"/>
      <c r="AD82" s="910"/>
      <c r="AE82" s="910"/>
      <c r="AF82" s="910"/>
      <c r="AG82" s="910"/>
      <c r="AH82" s="910"/>
      <c r="AI82" s="910"/>
      <c r="AJ82" s="910"/>
      <c r="AK82" s="910"/>
      <c r="AL82" s="247"/>
      <c r="AM82" s="320"/>
      <c r="AN82" s="320"/>
      <c r="AO82" s="320"/>
      <c r="AP82" s="320"/>
      <c r="AQ82" s="320"/>
      <c r="AR82" s="320"/>
      <c r="AS82" s="320"/>
      <c r="AT82" s="320"/>
      <c r="AU82" s="320"/>
      <c r="AV82" s="320"/>
      <c r="AW82" s="320"/>
      <c r="AX82" s="320"/>
      <c r="AY82" s="320"/>
      <c r="AZ82" s="331"/>
      <c r="BA82" s="990"/>
    </row>
    <row r="83" spans="1:53" ht="26.4" customHeight="1">
      <c r="A83" s="15"/>
      <c r="B83" s="826"/>
      <c r="C83" s="827"/>
      <c r="D83" s="936"/>
      <c r="E83" s="918" t="s">
        <v>362</v>
      </c>
      <c r="F83" s="919"/>
      <c r="G83" s="909" t="s">
        <v>138</v>
      </c>
      <c r="H83" s="910"/>
      <c r="I83" s="910"/>
      <c r="J83" s="910"/>
      <c r="K83" s="910"/>
      <c r="L83" s="910"/>
      <c r="M83" s="910"/>
      <c r="N83" s="910"/>
      <c r="O83" s="910"/>
      <c r="P83" s="910"/>
      <c r="Q83" s="910"/>
      <c r="R83" s="910"/>
      <c r="S83" s="910"/>
      <c r="T83" s="910"/>
      <c r="U83" s="910"/>
      <c r="V83" s="910"/>
      <c r="W83" s="910"/>
      <c r="X83" s="910"/>
      <c r="Y83" s="910"/>
      <c r="Z83" s="910"/>
      <c r="AA83" s="910"/>
      <c r="AB83" s="910"/>
      <c r="AC83" s="910"/>
      <c r="AD83" s="910"/>
      <c r="AE83" s="910"/>
      <c r="AF83" s="910"/>
      <c r="AG83" s="910"/>
      <c r="AH83" s="910"/>
      <c r="AI83" s="910"/>
      <c r="AJ83" s="910"/>
      <c r="AK83" s="910"/>
      <c r="AL83" s="247"/>
      <c r="AM83" s="884" t="str">
        <f>IF(AI58="該当", "！この区分（８項目）から３つ以上の取組が選択されていません。","！この区分（４項目）から２つ以上の取組が選択されていません。")</f>
        <v>！この区分（８項目）から３つ以上の取組が選択されていません。</v>
      </c>
      <c r="AN83" s="885"/>
      <c r="AO83" s="885"/>
      <c r="AP83" s="885"/>
      <c r="AQ83" s="885"/>
      <c r="AR83" s="885"/>
      <c r="AS83" s="885"/>
      <c r="AT83" s="885"/>
      <c r="AU83" s="885"/>
      <c r="AV83" s="885"/>
      <c r="AW83" s="885"/>
      <c r="AX83" s="886"/>
      <c r="AY83" s="320"/>
      <c r="AZ83" s="331"/>
      <c r="BA83" s="990"/>
    </row>
    <row r="84" spans="1:53" ht="15" customHeight="1" thickBot="1">
      <c r="A84" s="15"/>
      <c r="B84" s="826"/>
      <c r="C84" s="827"/>
      <c r="D84" s="936"/>
      <c r="E84" s="918"/>
      <c r="F84" s="919"/>
      <c r="G84" s="909" t="s">
        <v>139</v>
      </c>
      <c r="H84" s="910"/>
      <c r="I84" s="910"/>
      <c r="J84" s="910"/>
      <c r="K84" s="910"/>
      <c r="L84" s="910"/>
      <c r="M84" s="910"/>
      <c r="N84" s="910"/>
      <c r="O84" s="910"/>
      <c r="P84" s="910"/>
      <c r="Q84" s="910"/>
      <c r="R84" s="910"/>
      <c r="S84" s="910"/>
      <c r="T84" s="910"/>
      <c r="U84" s="910"/>
      <c r="V84" s="910"/>
      <c r="W84" s="910"/>
      <c r="X84" s="910"/>
      <c r="Y84" s="910"/>
      <c r="Z84" s="910"/>
      <c r="AA84" s="910"/>
      <c r="AB84" s="910"/>
      <c r="AC84" s="910"/>
      <c r="AD84" s="910"/>
      <c r="AE84" s="910"/>
      <c r="AF84" s="910"/>
      <c r="AG84" s="910"/>
      <c r="AH84" s="910"/>
      <c r="AI84" s="910"/>
      <c r="AJ84" s="910"/>
      <c r="AK84" s="910"/>
      <c r="AL84" s="247"/>
      <c r="AM84" s="887"/>
      <c r="AN84" s="888"/>
      <c r="AO84" s="888"/>
      <c r="AP84" s="888"/>
      <c r="AQ84" s="888"/>
      <c r="AR84" s="888"/>
      <c r="AS84" s="888"/>
      <c r="AT84" s="888"/>
      <c r="AU84" s="888"/>
      <c r="AV84" s="888"/>
      <c r="AW84" s="888"/>
      <c r="AX84" s="889"/>
      <c r="AY84" s="247"/>
      <c r="AZ84" s="12"/>
      <c r="BA84" s="990"/>
    </row>
    <row r="85" spans="1:53" ht="27.6" customHeight="1">
      <c r="A85" s="15"/>
      <c r="B85" s="826"/>
      <c r="C85" s="827"/>
      <c r="D85" s="936"/>
      <c r="E85" s="918"/>
      <c r="F85" s="919"/>
      <c r="G85" s="909" t="s">
        <v>140</v>
      </c>
      <c r="H85" s="910"/>
      <c r="I85" s="910"/>
      <c r="J85" s="910"/>
      <c r="K85" s="910"/>
      <c r="L85" s="910"/>
      <c r="M85" s="910"/>
      <c r="N85" s="910"/>
      <c r="O85" s="910"/>
      <c r="P85" s="910"/>
      <c r="Q85" s="910"/>
      <c r="R85" s="910"/>
      <c r="S85" s="910"/>
      <c r="T85" s="910"/>
      <c r="U85" s="910"/>
      <c r="V85" s="910"/>
      <c r="W85" s="910"/>
      <c r="X85" s="910"/>
      <c r="Y85" s="910"/>
      <c r="Z85" s="910"/>
      <c r="AA85" s="910"/>
      <c r="AB85" s="910"/>
      <c r="AC85" s="910"/>
      <c r="AD85" s="910"/>
      <c r="AE85" s="910"/>
      <c r="AF85" s="910"/>
      <c r="AG85" s="910"/>
      <c r="AH85" s="910"/>
      <c r="AI85" s="910"/>
      <c r="AJ85" s="910"/>
      <c r="AK85" s="910"/>
      <c r="AL85" s="247"/>
      <c r="AM85" s="320"/>
      <c r="AN85" s="320"/>
      <c r="AO85" s="320"/>
      <c r="AP85" s="320"/>
      <c r="AQ85" s="320"/>
      <c r="AR85" s="320"/>
      <c r="AS85" s="320"/>
      <c r="AT85" s="320"/>
      <c r="AU85" s="320"/>
      <c r="AV85" s="320"/>
      <c r="AW85" s="320"/>
      <c r="AX85" s="320"/>
      <c r="AY85" s="320"/>
      <c r="AZ85" s="331"/>
      <c r="BA85" s="990"/>
    </row>
    <row r="86" spans="1:53" ht="28.2" customHeight="1">
      <c r="A86" s="15"/>
      <c r="B86" s="826"/>
      <c r="C86" s="827"/>
      <c r="D86" s="936"/>
      <c r="E86" s="918"/>
      <c r="F86" s="919"/>
      <c r="G86" s="909" t="s">
        <v>141</v>
      </c>
      <c r="H86" s="910"/>
      <c r="I86" s="910"/>
      <c r="J86" s="910"/>
      <c r="K86" s="910"/>
      <c r="L86" s="910"/>
      <c r="M86" s="910"/>
      <c r="N86" s="910"/>
      <c r="O86" s="910"/>
      <c r="P86" s="910"/>
      <c r="Q86" s="910"/>
      <c r="R86" s="910"/>
      <c r="S86" s="910"/>
      <c r="T86" s="910"/>
      <c r="U86" s="910"/>
      <c r="V86" s="910"/>
      <c r="W86" s="910"/>
      <c r="X86" s="910"/>
      <c r="Y86" s="910"/>
      <c r="Z86" s="910"/>
      <c r="AA86" s="910"/>
      <c r="AB86" s="910"/>
      <c r="AC86" s="910"/>
      <c r="AD86" s="910"/>
      <c r="AE86" s="910"/>
      <c r="AF86" s="910"/>
      <c r="AG86" s="910"/>
      <c r="AH86" s="910"/>
      <c r="AI86" s="910"/>
      <c r="AJ86" s="910"/>
      <c r="AK86" s="910"/>
      <c r="AL86" s="247"/>
      <c r="AM86" s="320"/>
      <c r="AN86" s="320"/>
      <c r="AO86" s="320"/>
      <c r="AP86" s="320"/>
      <c r="AQ86" s="320"/>
      <c r="AR86" s="320"/>
      <c r="AS86" s="320"/>
      <c r="AT86" s="320"/>
      <c r="AU86" s="320"/>
      <c r="AV86" s="320"/>
      <c r="AX86" s="320"/>
      <c r="AY86" s="320"/>
      <c r="AZ86" s="331"/>
      <c r="BA86" s="990"/>
    </row>
    <row r="87" spans="1:53" ht="46.95" customHeight="1">
      <c r="A87" s="15"/>
      <c r="B87" s="826"/>
      <c r="C87" s="827"/>
      <c r="D87" s="936"/>
      <c r="E87" s="918"/>
      <c r="F87" s="919"/>
      <c r="G87" s="909" t="s">
        <v>142</v>
      </c>
      <c r="H87" s="910"/>
      <c r="I87" s="910"/>
      <c r="J87" s="910"/>
      <c r="K87" s="910"/>
      <c r="L87" s="910"/>
      <c r="M87" s="910"/>
      <c r="N87" s="910"/>
      <c r="O87" s="910"/>
      <c r="P87" s="910"/>
      <c r="Q87" s="910"/>
      <c r="R87" s="910"/>
      <c r="S87" s="910"/>
      <c r="T87" s="910"/>
      <c r="U87" s="910"/>
      <c r="V87" s="910"/>
      <c r="W87" s="910"/>
      <c r="X87" s="910"/>
      <c r="Y87" s="910"/>
      <c r="Z87" s="910"/>
      <c r="AA87" s="910"/>
      <c r="AB87" s="910"/>
      <c r="AC87" s="910"/>
      <c r="AD87" s="910"/>
      <c r="AE87" s="910"/>
      <c r="AF87" s="910"/>
      <c r="AG87" s="910"/>
      <c r="AH87" s="910"/>
      <c r="AI87" s="910"/>
      <c r="AJ87" s="910"/>
      <c r="AK87" s="910"/>
      <c r="AL87" s="247"/>
      <c r="AM87" s="320"/>
      <c r="AN87" s="320"/>
      <c r="AO87" s="320"/>
      <c r="AP87" s="320"/>
      <c r="AQ87" s="320"/>
      <c r="AR87" s="320"/>
      <c r="AS87" s="320"/>
      <c r="AT87" s="320"/>
      <c r="AU87" s="320"/>
      <c r="AV87" s="320"/>
      <c r="AW87" s="320"/>
      <c r="AX87" s="320"/>
      <c r="AY87" s="247"/>
      <c r="AZ87" s="12"/>
      <c r="BA87" s="990"/>
    </row>
    <row r="88" spans="1:53" ht="42.6" customHeight="1">
      <c r="A88" s="15"/>
      <c r="B88" s="826"/>
      <c r="C88" s="827"/>
      <c r="D88" s="936"/>
      <c r="E88" s="918"/>
      <c r="F88" s="919"/>
      <c r="G88" s="909" t="s">
        <v>143</v>
      </c>
      <c r="H88" s="910"/>
      <c r="I88" s="910"/>
      <c r="J88" s="910"/>
      <c r="K88" s="910"/>
      <c r="L88" s="910"/>
      <c r="M88" s="910"/>
      <c r="N88" s="910"/>
      <c r="O88" s="910"/>
      <c r="P88" s="910"/>
      <c r="Q88" s="910"/>
      <c r="R88" s="910"/>
      <c r="S88" s="910"/>
      <c r="T88" s="910"/>
      <c r="U88" s="910"/>
      <c r="V88" s="910"/>
      <c r="W88" s="910"/>
      <c r="X88" s="910"/>
      <c r="Y88" s="910"/>
      <c r="Z88" s="910"/>
      <c r="AA88" s="910"/>
      <c r="AB88" s="910"/>
      <c r="AC88" s="910"/>
      <c r="AD88" s="910"/>
      <c r="AE88" s="910"/>
      <c r="AF88" s="910"/>
      <c r="AG88" s="910"/>
      <c r="AH88" s="910"/>
      <c r="AI88" s="910"/>
      <c r="AJ88" s="910"/>
      <c r="AK88" s="910"/>
      <c r="AL88" s="247"/>
      <c r="AM88" s="320"/>
      <c r="AN88" s="320"/>
      <c r="AO88" s="320"/>
      <c r="AP88" s="320"/>
      <c r="AQ88" s="320"/>
      <c r="AR88" s="320"/>
      <c r="AS88" s="320"/>
      <c r="AT88" s="320"/>
      <c r="AU88" s="320"/>
      <c r="AV88" s="320"/>
      <c r="AW88" s="320"/>
      <c r="AX88" s="320"/>
      <c r="AY88" s="247"/>
      <c r="AZ88" s="12"/>
      <c r="BA88" s="990"/>
    </row>
    <row r="89" spans="1:53" ht="28.2" customHeight="1" thickBot="1">
      <c r="A89" s="15"/>
      <c r="B89" s="913"/>
      <c r="C89" s="914"/>
      <c r="D89" s="937"/>
      <c r="E89" s="938" t="s">
        <v>2515</v>
      </c>
      <c r="F89" s="939"/>
      <c r="G89" s="940" t="s">
        <v>144</v>
      </c>
      <c r="H89" s="941"/>
      <c r="I89" s="941"/>
      <c r="J89" s="941"/>
      <c r="K89" s="941"/>
      <c r="L89" s="941"/>
      <c r="M89" s="941"/>
      <c r="N89" s="941"/>
      <c r="O89" s="941"/>
      <c r="P89" s="941"/>
      <c r="Q89" s="941"/>
      <c r="R89" s="941"/>
      <c r="S89" s="941"/>
      <c r="T89" s="941"/>
      <c r="U89" s="941"/>
      <c r="V89" s="941"/>
      <c r="W89" s="941"/>
      <c r="X89" s="941"/>
      <c r="Y89" s="941"/>
      <c r="Z89" s="941"/>
      <c r="AA89" s="941"/>
      <c r="AB89" s="941"/>
      <c r="AC89" s="941"/>
      <c r="AD89" s="941"/>
      <c r="AE89" s="941"/>
      <c r="AF89" s="941"/>
      <c r="AG89" s="941"/>
      <c r="AH89" s="941"/>
      <c r="AI89" s="941"/>
      <c r="AJ89" s="941"/>
      <c r="AK89" s="941"/>
      <c r="AL89" s="247"/>
      <c r="AM89" s="320"/>
      <c r="AN89" s="320"/>
      <c r="AO89" s="320"/>
      <c r="AP89" s="320"/>
      <c r="AQ89" s="320"/>
      <c r="AR89" s="320"/>
      <c r="AS89" s="320"/>
      <c r="AT89" s="320"/>
      <c r="AU89" s="320"/>
      <c r="AV89" s="320"/>
      <c r="AW89" s="320"/>
      <c r="AX89" s="320"/>
      <c r="AY89" s="247"/>
      <c r="AZ89" s="12"/>
      <c r="BA89" s="991"/>
    </row>
    <row r="90" spans="1:53" ht="24" customHeight="1">
      <c r="A90" s="15"/>
      <c r="B90" s="823" t="s">
        <v>145</v>
      </c>
      <c r="C90" s="824"/>
      <c r="D90" s="824"/>
      <c r="E90" s="915" t="s">
        <v>2515</v>
      </c>
      <c r="F90" s="916"/>
      <c r="G90" s="909" t="s">
        <v>146</v>
      </c>
      <c r="H90" s="910"/>
      <c r="I90" s="910"/>
      <c r="J90" s="910"/>
      <c r="K90" s="910"/>
      <c r="L90" s="910"/>
      <c r="M90" s="910"/>
      <c r="N90" s="910"/>
      <c r="O90" s="910"/>
      <c r="P90" s="910"/>
      <c r="Q90" s="910"/>
      <c r="R90" s="910"/>
      <c r="S90" s="910"/>
      <c r="T90" s="910"/>
      <c r="U90" s="910"/>
      <c r="V90" s="910"/>
      <c r="W90" s="910"/>
      <c r="X90" s="910"/>
      <c r="Y90" s="910"/>
      <c r="Z90" s="910"/>
      <c r="AA90" s="910"/>
      <c r="AB90" s="910"/>
      <c r="AC90" s="910"/>
      <c r="AD90" s="910"/>
      <c r="AE90" s="910"/>
      <c r="AF90" s="910"/>
      <c r="AG90" s="910"/>
      <c r="AH90" s="910"/>
      <c r="AI90" s="910"/>
      <c r="AJ90" s="910"/>
      <c r="AK90" s="910"/>
      <c r="AL90" s="334"/>
      <c r="AM90" s="884" t="str">
        <f>IF(AI58="該当", "！この区分（４項目）から２つ以上の取組が選択されていません。",  "！この区分（４項目）から１つ以上の取組が選択されていません。")</f>
        <v>！この区分（４項目）から２つ以上の取組が選択されていません。</v>
      </c>
      <c r="AN90" s="885"/>
      <c r="AO90" s="885"/>
      <c r="AP90" s="885"/>
      <c r="AQ90" s="885"/>
      <c r="AR90" s="885"/>
      <c r="AS90" s="885"/>
      <c r="AT90" s="885"/>
      <c r="AU90" s="885"/>
      <c r="AV90" s="885"/>
      <c r="AW90" s="885"/>
      <c r="AX90" s="886"/>
      <c r="AY90" s="247"/>
      <c r="AZ90" s="12"/>
      <c r="BA90" s="917">
        <f>COUNTIF(E90:F93, "✓")+COUNTIF(E90:F93, "誓約")</f>
        <v>2</v>
      </c>
    </row>
    <row r="91" spans="1:53" ht="15" customHeight="1" thickBot="1">
      <c r="A91" s="15"/>
      <c r="B91" s="826"/>
      <c r="C91" s="827"/>
      <c r="D91" s="827"/>
      <c r="E91" s="918"/>
      <c r="F91" s="919"/>
      <c r="G91" s="909" t="s">
        <v>147</v>
      </c>
      <c r="H91" s="910"/>
      <c r="I91" s="910"/>
      <c r="J91" s="910"/>
      <c r="K91" s="910"/>
      <c r="L91" s="910"/>
      <c r="M91" s="910"/>
      <c r="N91" s="910"/>
      <c r="O91" s="910"/>
      <c r="P91" s="910"/>
      <c r="Q91" s="910"/>
      <c r="R91" s="910"/>
      <c r="S91" s="910"/>
      <c r="T91" s="910"/>
      <c r="U91" s="910"/>
      <c r="V91" s="910"/>
      <c r="W91" s="910"/>
      <c r="X91" s="910"/>
      <c r="Y91" s="910"/>
      <c r="Z91" s="910"/>
      <c r="AA91" s="910"/>
      <c r="AB91" s="910"/>
      <c r="AC91" s="910"/>
      <c r="AD91" s="910"/>
      <c r="AE91" s="910"/>
      <c r="AF91" s="910"/>
      <c r="AG91" s="910"/>
      <c r="AH91" s="910"/>
      <c r="AI91" s="910"/>
      <c r="AJ91" s="910"/>
      <c r="AK91" s="910"/>
      <c r="AL91" s="247"/>
      <c r="AM91" s="887"/>
      <c r="AN91" s="888"/>
      <c r="AO91" s="888"/>
      <c r="AP91" s="888"/>
      <c r="AQ91" s="888"/>
      <c r="AR91" s="888"/>
      <c r="AS91" s="888"/>
      <c r="AT91" s="888"/>
      <c r="AU91" s="888"/>
      <c r="AV91" s="888"/>
      <c r="AW91" s="888"/>
      <c r="AX91" s="889"/>
      <c r="AY91" s="320"/>
      <c r="AZ91" s="331"/>
      <c r="BA91" s="917"/>
    </row>
    <row r="92" spans="1:53" ht="15" customHeight="1">
      <c r="A92" s="15"/>
      <c r="B92" s="826"/>
      <c r="C92" s="827"/>
      <c r="D92" s="827"/>
      <c r="E92" s="918" t="s">
        <v>362</v>
      </c>
      <c r="F92" s="919"/>
      <c r="G92" s="909" t="s">
        <v>148</v>
      </c>
      <c r="H92" s="910"/>
      <c r="I92" s="910"/>
      <c r="J92" s="910"/>
      <c r="K92" s="910"/>
      <c r="L92" s="910"/>
      <c r="M92" s="910"/>
      <c r="N92" s="910"/>
      <c r="O92" s="910"/>
      <c r="P92" s="910"/>
      <c r="Q92" s="910"/>
      <c r="R92" s="910"/>
      <c r="S92" s="910"/>
      <c r="T92" s="910"/>
      <c r="U92" s="910"/>
      <c r="V92" s="910"/>
      <c r="W92" s="910"/>
      <c r="X92" s="910"/>
      <c r="Y92" s="910"/>
      <c r="Z92" s="910"/>
      <c r="AA92" s="910"/>
      <c r="AB92" s="910"/>
      <c r="AC92" s="910"/>
      <c r="AD92" s="910"/>
      <c r="AE92" s="910"/>
      <c r="AF92" s="910"/>
      <c r="AG92" s="910"/>
      <c r="AH92" s="910"/>
      <c r="AI92" s="910"/>
      <c r="AJ92" s="910"/>
      <c r="AK92" s="910"/>
      <c r="AL92" s="247"/>
      <c r="AM92" s="284"/>
      <c r="AN92" s="284"/>
      <c r="AO92" s="284"/>
      <c r="AP92" s="284"/>
      <c r="AQ92" s="284"/>
      <c r="AR92" s="284"/>
      <c r="AS92" s="284"/>
      <c r="AT92" s="284"/>
      <c r="AU92" s="284"/>
      <c r="AV92" s="284"/>
      <c r="AW92" s="284"/>
      <c r="AX92" s="284"/>
      <c r="AY92" s="320"/>
      <c r="AZ92" s="331"/>
      <c r="BA92" s="917"/>
    </row>
    <row r="93" spans="1:53" ht="15" customHeight="1" thickBot="1">
      <c r="A93" s="15"/>
      <c r="B93" s="913"/>
      <c r="C93" s="914"/>
      <c r="D93" s="914"/>
      <c r="E93" s="938"/>
      <c r="F93" s="939"/>
      <c r="G93" s="909" t="s">
        <v>149</v>
      </c>
      <c r="H93" s="910"/>
      <c r="I93" s="910"/>
      <c r="J93" s="910"/>
      <c r="K93" s="910"/>
      <c r="L93" s="910"/>
      <c r="M93" s="910"/>
      <c r="N93" s="910"/>
      <c r="O93" s="910"/>
      <c r="P93" s="910"/>
      <c r="Q93" s="910"/>
      <c r="R93" s="910"/>
      <c r="S93" s="910"/>
      <c r="T93" s="910"/>
      <c r="U93" s="910"/>
      <c r="V93" s="910"/>
      <c r="W93" s="910"/>
      <c r="X93" s="910"/>
      <c r="Y93" s="910"/>
      <c r="Z93" s="910"/>
      <c r="AA93" s="910"/>
      <c r="AB93" s="910"/>
      <c r="AC93" s="910"/>
      <c r="AD93" s="910"/>
      <c r="AE93" s="910"/>
      <c r="AF93" s="910"/>
      <c r="AG93" s="910"/>
      <c r="AH93" s="910"/>
      <c r="AI93" s="910"/>
      <c r="AJ93" s="910"/>
      <c r="AK93" s="910"/>
      <c r="AL93" s="15"/>
      <c r="AM93" s="284"/>
      <c r="AN93" s="284"/>
      <c r="AO93" s="284"/>
      <c r="AP93" s="284"/>
      <c r="AQ93" s="284"/>
      <c r="AR93" s="284"/>
      <c r="AS93" s="284"/>
      <c r="AT93" s="284"/>
      <c r="AU93" s="284"/>
      <c r="AV93" s="284"/>
      <c r="AW93" s="284"/>
      <c r="AX93" s="284"/>
      <c r="AY93" s="15"/>
      <c r="BA93" s="917"/>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399999999999999"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96" t="s">
        <v>151</v>
      </c>
      <c r="D96" s="896"/>
      <c r="E96" s="896"/>
      <c r="F96" s="896"/>
      <c r="G96" s="896"/>
      <c r="H96" s="896"/>
      <c r="I96" s="896"/>
      <c r="J96" s="896"/>
      <c r="K96" s="896"/>
      <c r="L96" s="896"/>
      <c r="M96" s="896"/>
      <c r="N96" s="896"/>
      <c r="O96" s="896"/>
      <c r="P96" s="896"/>
      <c r="Q96" s="896"/>
      <c r="R96" s="896"/>
      <c r="S96" s="896"/>
      <c r="T96" s="896"/>
      <c r="U96" s="896"/>
      <c r="V96" s="896"/>
      <c r="W96" s="896"/>
      <c r="X96" s="896"/>
      <c r="Y96" s="896"/>
      <c r="Z96" s="896"/>
      <c r="AA96" s="896"/>
      <c r="AB96" s="896"/>
      <c r="AC96" s="896"/>
      <c r="AD96" s="896"/>
      <c r="AE96" s="896"/>
      <c r="AF96" s="896"/>
      <c r="AG96" s="896"/>
      <c r="AH96" s="896"/>
      <c r="AI96" s="896"/>
      <c r="AJ96" s="956"/>
      <c r="AK96" s="342" t="str">
        <f>IF(AND($BA40=0,$BE40=0),"",IF($AI58="該当",IF(COUNTIF($F97:$F98,"✓")&gt;0,"○","×"),"×"))</f>
        <v>○</v>
      </c>
      <c r="AL96" s="15"/>
      <c r="AY96" s="96"/>
    </row>
    <row r="97" spans="1:56" s="96" customFormat="1" ht="29.25" customHeight="1">
      <c r="A97" s="334"/>
      <c r="B97" s="957" t="s">
        <v>152</v>
      </c>
      <c r="C97" s="958"/>
      <c r="D97" s="958"/>
      <c r="E97" s="959" t="b">
        <v>0</v>
      </c>
      <c r="F97" s="398" t="s">
        <v>2515</v>
      </c>
      <c r="G97" s="963" t="s">
        <v>153</v>
      </c>
      <c r="H97" s="963"/>
      <c r="I97" s="963"/>
      <c r="J97" s="963"/>
      <c r="K97" s="963"/>
      <c r="L97" s="963"/>
      <c r="M97" s="963"/>
      <c r="N97" s="963"/>
      <c r="O97" s="963"/>
      <c r="P97" s="963"/>
      <c r="Q97" s="963"/>
      <c r="R97" s="963"/>
      <c r="S97" s="963"/>
      <c r="T97" s="963"/>
      <c r="U97" s="963"/>
      <c r="V97" s="963"/>
      <c r="W97" s="963"/>
      <c r="X97" s="963"/>
      <c r="Y97" s="963"/>
      <c r="Z97" s="963"/>
      <c r="AA97" s="963"/>
      <c r="AB97" s="963"/>
      <c r="AC97" s="963"/>
      <c r="AD97" s="963"/>
      <c r="AE97" s="963"/>
      <c r="AF97" s="963"/>
      <c r="AG97" s="963"/>
      <c r="AH97" s="963"/>
      <c r="AI97" s="963"/>
      <c r="AJ97" s="963"/>
      <c r="AK97" s="964"/>
      <c r="AL97" s="247"/>
      <c r="AM97" s="884" t="s">
        <v>154</v>
      </c>
      <c r="AN97" s="885"/>
      <c r="AO97" s="885"/>
      <c r="AP97" s="885"/>
      <c r="AQ97" s="885"/>
      <c r="AR97" s="885"/>
      <c r="AS97" s="885"/>
      <c r="AT97" s="885"/>
      <c r="AU97" s="885"/>
      <c r="AV97" s="885"/>
      <c r="AW97" s="885"/>
      <c r="AX97" s="886"/>
    </row>
    <row r="98" spans="1:56" s="96" customFormat="1" ht="29.25" customHeight="1" thickBot="1">
      <c r="A98" s="334"/>
      <c r="B98" s="960"/>
      <c r="C98" s="961"/>
      <c r="D98" s="961"/>
      <c r="E98" s="962" t="b">
        <v>0</v>
      </c>
      <c r="F98" s="399"/>
      <c r="G98" s="965" t="s">
        <v>155</v>
      </c>
      <c r="H98" s="965"/>
      <c r="I98" s="965"/>
      <c r="J98" s="965"/>
      <c r="K98" s="965"/>
      <c r="L98" s="965"/>
      <c r="M98" s="965"/>
      <c r="N98" s="965"/>
      <c r="O98" s="965"/>
      <c r="P98" s="965"/>
      <c r="Q98" s="965"/>
      <c r="R98" s="965"/>
      <c r="S98" s="965"/>
      <c r="T98" s="965"/>
      <c r="U98" s="965"/>
      <c r="V98" s="965"/>
      <c r="W98" s="965"/>
      <c r="X98" s="965"/>
      <c r="Y98" s="965"/>
      <c r="Z98" s="965"/>
      <c r="AA98" s="965"/>
      <c r="AB98" s="965"/>
      <c r="AC98" s="965"/>
      <c r="AD98" s="965"/>
      <c r="AE98" s="965"/>
      <c r="AF98" s="965"/>
      <c r="AG98" s="965"/>
      <c r="AH98" s="965"/>
      <c r="AI98" s="965"/>
      <c r="AJ98" s="965"/>
      <c r="AK98" s="966"/>
      <c r="AL98" s="15"/>
      <c r="AM98" s="887"/>
      <c r="AN98" s="888"/>
      <c r="AO98" s="888"/>
      <c r="AP98" s="888"/>
      <c r="AQ98" s="888"/>
      <c r="AR98" s="888"/>
      <c r="AS98" s="888"/>
      <c r="AT98" s="888"/>
      <c r="AU98" s="888"/>
      <c r="AV98" s="888"/>
      <c r="AW98" s="888"/>
      <c r="AX98" s="889"/>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95"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1023"/>
      <c r="AN100" s="1023"/>
      <c r="AO100" s="1023"/>
      <c r="AP100" s="1023"/>
      <c r="AQ100" s="1023"/>
      <c r="AR100" s="1023"/>
      <c r="AS100" s="1023"/>
      <c r="AT100" s="1023"/>
      <c r="AU100" s="1023"/>
      <c r="AV100" s="1023"/>
      <c r="AW100" s="1023"/>
      <c r="AX100" s="1023"/>
      <c r="AY100" s="1023"/>
      <c r="BA100" s="1024" t="s">
        <v>78</v>
      </c>
      <c r="BB100" s="1024"/>
      <c r="BC100" s="1024"/>
      <c r="BD100" s="1024"/>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1023"/>
      <c r="AN101" s="1023"/>
      <c r="AO101" s="1023"/>
      <c r="AP101" s="1023"/>
      <c r="AQ101" s="1023"/>
      <c r="AR101" s="1023"/>
      <c r="AS101" s="1023"/>
      <c r="AT101" s="1023"/>
      <c r="AU101" s="1023"/>
      <c r="AV101" s="1023"/>
      <c r="AW101" s="1023"/>
      <c r="AX101" s="1023"/>
      <c r="AY101" s="1023"/>
    </row>
    <row r="102" spans="1:56" ht="111" customHeight="1" thickBot="1">
      <c r="A102" s="335"/>
      <c r="B102" s="971" t="s">
        <v>158</v>
      </c>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257" t="str">
        <f>IF(H6="","",IF(AND('別紙様式2-2（個票（４、５月））'!BF12=0,'別紙様式2-3（個票（６月以降））'!BJ12=0),"",IF(AND(ISNUMBER(MATCH('別紙様式2-2（個票（４、５月））'!AJ9,{"","○"},0)),ISNUMBER(MATCH('別紙様式2-3（個票（６月以降））'!AJ9,{"","○"},0))),"○","×")))</f>
        <v>○</v>
      </c>
      <c r="AR102" s="349"/>
    </row>
    <row r="103" spans="1:56" s="12" customFormat="1" ht="7.2"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2"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947" t="s">
        <v>162</v>
      </c>
      <c r="AF106" s="948"/>
      <c r="AG106" s="948"/>
      <c r="AH106" s="948"/>
      <c r="AI106" s="948"/>
      <c r="AJ106" s="949"/>
      <c r="AK106" s="257" t="str">
        <f>IF(H6="", "", IF(AND(BA107=TRUE,OR(BA108=TRUE),BA109=TRUE,BA110=TRUE, BA112=TRUE, BA111=TRUE,BA113=TRUE),"○","×"))</f>
        <v>○</v>
      </c>
      <c r="AL106" s="15"/>
      <c r="AM106" s="950" t="s">
        <v>163</v>
      </c>
      <c r="AN106" s="951"/>
      <c r="AO106" s="951"/>
      <c r="AP106" s="951"/>
      <c r="AQ106" s="951"/>
      <c r="AR106" s="951"/>
      <c r="AS106" s="951"/>
      <c r="AT106" s="951"/>
      <c r="AU106" s="951"/>
      <c r="AV106" s="951"/>
      <c r="AW106" s="951"/>
      <c r="AX106" s="951"/>
      <c r="AY106" s="952"/>
      <c r="BA106" s="356"/>
    </row>
    <row r="107" spans="1:56" s="12" customFormat="1" ht="48.75" customHeight="1">
      <c r="A107" s="247"/>
      <c r="B107" s="502"/>
      <c r="C107" s="973" t="s">
        <v>164</v>
      </c>
      <c r="D107" s="879"/>
      <c r="E107" s="879"/>
      <c r="F107" s="879"/>
      <c r="G107" s="879"/>
      <c r="H107" s="879"/>
      <c r="I107" s="879"/>
      <c r="J107" s="879"/>
      <c r="K107" s="879"/>
      <c r="L107" s="879"/>
      <c r="M107" s="879"/>
      <c r="N107" s="879"/>
      <c r="O107" s="879"/>
      <c r="P107" s="879"/>
      <c r="Q107" s="879"/>
      <c r="R107" s="879"/>
      <c r="S107" s="879"/>
      <c r="T107" s="879"/>
      <c r="U107" s="879"/>
      <c r="V107" s="879"/>
      <c r="W107" s="879"/>
      <c r="X107" s="879"/>
      <c r="Y107" s="879"/>
      <c r="Z107" s="879"/>
      <c r="AA107" s="879"/>
      <c r="AB107" s="879"/>
      <c r="AC107" s="879"/>
      <c r="AD107" s="974"/>
      <c r="AE107" s="953" t="s">
        <v>165</v>
      </c>
      <c r="AF107" s="954"/>
      <c r="AG107" s="954"/>
      <c r="AH107" s="954"/>
      <c r="AI107" s="954"/>
      <c r="AJ107" s="954"/>
      <c r="AK107" s="955"/>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200000000000003" customHeight="1">
      <c r="A108" s="247"/>
      <c r="B108" s="503"/>
      <c r="C108" s="973" t="s">
        <v>166</v>
      </c>
      <c r="D108" s="879"/>
      <c r="E108" s="879"/>
      <c r="F108" s="879"/>
      <c r="G108" s="879"/>
      <c r="H108" s="879"/>
      <c r="I108" s="879"/>
      <c r="J108" s="879"/>
      <c r="K108" s="879"/>
      <c r="L108" s="879"/>
      <c r="M108" s="879"/>
      <c r="N108" s="879"/>
      <c r="O108" s="879"/>
      <c r="P108" s="879"/>
      <c r="Q108" s="879"/>
      <c r="R108" s="879"/>
      <c r="S108" s="879"/>
      <c r="T108" s="879"/>
      <c r="U108" s="879"/>
      <c r="V108" s="879"/>
      <c r="W108" s="879"/>
      <c r="X108" s="879"/>
      <c r="Y108" s="879"/>
      <c r="Z108" s="879"/>
      <c r="AA108" s="879"/>
      <c r="AB108" s="879"/>
      <c r="AC108" s="879"/>
      <c r="AD108" s="974"/>
      <c r="AE108" s="953" t="s">
        <v>165</v>
      </c>
      <c r="AF108" s="954"/>
      <c r="AG108" s="954"/>
      <c r="AH108" s="954"/>
      <c r="AI108" s="954"/>
      <c r="AJ108" s="954"/>
      <c r="AK108" s="954"/>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975" t="s">
        <v>167</v>
      </c>
      <c r="D109" s="976"/>
      <c r="E109" s="976"/>
      <c r="F109" s="976"/>
      <c r="G109" s="976"/>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7"/>
      <c r="AE109" s="953" t="s">
        <v>168</v>
      </c>
      <c r="AF109" s="954"/>
      <c r="AG109" s="954"/>
      <c r="AH109" s="954"/>
      <c r="AI109" s="954"/>
      <c r="AJ109" s="954"/>
      <c r="AK109" s="954"/>
      <c r="AL109" s="15"/>
      <c r="AM109" s="247"/>
      <c r="AN109" s="247"/>
      <c r="AO109" s="247"/>
      <c r="AP109" s="284"/>
      <c r="AQ109" s="247"/>
      <c r="AR109" s="247"/>
      <c r="AS109" s="247"/>
      <c r="AT109" s="247"/>
      <c r="AU109" s="247"/>
      <c r="AV109" s="247"/>
      <c r="AW109" s="247"/>
      <c r="AX109" s="247"/>
      <c r="AY109" s="247"/>
      <c r="BA109" s="507" t="b">
        <v>1</v>
      </c>
    </row>
    <row r="110" spans="1:56" s="12" customFormat="1" ht="28.95" customHeight="1">
      <c r="A110" s="247"/>
      <c r="B110" s="503"/>
      <c r="C110" s="975" t="s">
        <v>169</v>
      </c>
      <c r="D110" s="976"/>
      <c r="E110" s="976"/>
      <c r="F110" s="976"/>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7"/>
      <c r="AE110" s="980" t="s">
        <v>170</v>
      </c>
      <c r="AF110" s="981"/>
      <c r="AG110" s="981"/>
      <c r="AH110" s="981"/>
      <c r="AI110" s="981"/>
      <c r="AJ110" s="981"/>
      <c r="AK110" s="981"/>
      <c r="AL110" s="15"/>
      <c r="AM110" s="247"/>
      <c r="AN110" s="358"/>
      <c r="AO110" s="358"/>
      <c r="AP110" s="358"/>
      <c r="AQ110" s="247"/>
      <c r="AR110" s="247"/>
      <c r="AS110" s="247"/>
      <c r="AT110" s="247"/>
      <c r="AU110" s="247"/>
      <c r="AV110" s="247"/>
      <c r="AW110" s="247"/>
      <c r="AX110" s="247"/>
      <c r="AY110" s="247"/>
      <c r="BA110" s="507" t="b">
        <v>1</v>
      </c>
    </row>
    <row r="111" spans="1:56" s="12" customFormat="1" ht="22.2" customHeight="1">
      <c r="A111" s="247"/>
      <c r="B111" s="503"/>
      <c r="C111" s="975" t="s">
        <v>171</v>
      </c>
      <c r="D111" s="976"/>
      <c r="E111" s="976"/>
      <c r="F111" s="976"/>
      <c r="G111" s="976"/>
      <c r="H111" s="976"/>
      <c r="I111" s="976"/>
      <c r="J111" s="976"/>
      <c r="K111" s="976"/>
      <c r="L111" s="976"/>
      <c r="M111" s="976"/>
      <c r="N111" s="976"/>
      <c r="O111" s="976"/>
      <c r="P111" s="976"/>
      <c r="Q111" s="976"/>
      <c r="R111" s="976"/>
      <c r="S111" s="976"/>
      <c r="T111" s="976"/>
      <c r="U111" s="976"/>
      <c r="V111" s="976"/>
      <c r="W111" s="976"/>
      <c r="X111" s="976"/>
      <c r="Y111" s="976"/>
      <c r="Z111" s="976"/>
      <c r="AA111" s="976"/>
      <c r="AB111" s="976"/>
      <c r="AC111" s="976"/>
      <c r="AD111" s="977"/>
      <c r="AE111" s="953" t="s">
        <v>172</v>
      </c>
      <c r="AF111" s="954"/>
      <c r="AG111" s="954"/>
      <c r="AH111" s="954"/>
      <c r="AI111" s="954"/>
      <c r="AJ111" s="954"/>
      <c r="AK111" s="954"/>
      <c r="AL111" s="15"/>
      <c r="AM111" s="247"/>
      <c r="AN111" s="358"/>
      <c r="AO111" s="358"/>
      <c r="AP111" s="358"/>
      <c r="AQ111" s="247"/>
      <c r="AR111" s="247"/>
      <c r="AS111" s="247"/>
      <c r="AT111" s="247"/>
      <c r="AU111" s="247"/>
      <c r="AV111" s="247"/>
      <c r="AW111" s="247"/>
      <c r="AX111" s="247"/>
      <c r="AY111" s="247"/>
      <c r="BA111" s="507" t="b">
        <v>1</v>
      </c>
    </row>
    <row r="112" spans="1:56" s="12" customFormat="1" ht="22.2" customHeight="1">
      <c r="A112" s="247"/>
      <c r="B112" s="504"/>
      <c r="C112" s="986" t="s">
        <v>173</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8"/>
      <c r="AE112" s="978" t="s">
        <v>174</v>
      </c>
      <c r="AF112" s="979"/>
      <c r="AG112" s="979"/>
      <c r="AH112" s="979"/>
      <c r="AI112" s="979"/>
      <c r="AJ112" s="979"/>
      <c r="AK112" s="979"/>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975" t="s">
        <v>175</v>
      </c>
      <c r="D113" s="97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7"/>
      <c r="AE113" s="980" t="s">
        <v>170</v>
      </c>
      <c r="AF113" s="981"/>
      <c r="AG113" s="981"/>
      <c r="AH113" s="981"/>
      <c r="AI113" s="981"/>
      <c r="AJ113" s="981"/>
      <c r="AK113" s="981"/>
      <c r="AL113" s="15"/>
      <c r="AM113" s="247"/>
      <c r="AN113" s="247"/>
      <c r="AO113" s="247"/>
      <c r="AP113" s="247"/>
      <c r="AQ113" s="247"/>
      <c r="AR113" s="247"/>
      <c r="AS113" s="247"/>
      <c r="AT113" s="247"/>
      <c r="AU113" s="247"/>
      <c r="AV113" s="247"/>
      <c r="AW113" s="247"/>
      <c r="AX113" s="247"/>
      <c r="AY113" s="247"/>
      <c r="BA113" s="507" t="b">
        <v>1</v>
      </c>
    </row>
    <row r="114" spans="1:53" s="12" customFormat="1" ht="4.95"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945" t="s">
        <v>178</v>
      </c>
      <c r="D116" s="945"/>
      <c r="E116" s="945"/>
      <c r="F116" s="945"/>
      <c r="G116" s="945"/>
      <c r="H116" s="945"/>
      <c r="I116" s="945"/>
      <c r="J116" s="945"/>
      <c r="K116" s="945"/>
      <c r="L116" s="945"/>
      <c r="M116" s="945"/>
      <c r="N116" s="945"/>
      <c r="O116" s="945"/>
      <c r="P116" s="945"/>
      <c r="Q116" s="945"/>
      <c r="R116" s="945"/>
      <c r="S116" s="945"/>
      <c r="T116" s="945"/>
      <c r="U116" s="945"/>
      <c r="V116" s="945"/>
      <c r="W116" s="945"/>
      <c r="X116" s="945"/>
      <c r="Y116" s="945"/>
      <c r="Z116" s="945"/>
      <c r="AA116" s="945"/>
      <c r="AB116" s="945"/>
      <c r="AC116" s="945"/>
      <c r="AD116" s="945"/>
      <c r="AE116" s="945"/>
      <c r="AF116" s="945"/>
      <c r="AG116" s="945"/>
      <c r="AH116" s="945"/>
      <c r="AI116" s="945"/>
      <c r="AJ116" s="945"/>
      <c r="AK116" s="945"/>
      <c r="AL116" s="15"/>
      <c r="AM116" s="247"/>
      <c r="AN116" s="247"/>
      <c r="AO116" s="247"/>
      <c r="AP116" s="247"/>
      <c r="AQ116" s="247"/>
      <c r="AR116" s="247"/>
      <c r="AS116" s="247"/>
      <c r="AT116" s="247"/>
      <c r="AU116" s="247"/>
      <c r="AV116" s="247"/>
      <c r="AW116" s="247"/>
      <c r="AX116" s="247"/>
      <c r="AY116" s="247"/>
    </row>
    <row r="117" spans="1:53" s="12" customFormat="1" ht="5.4"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2"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946" t="s">
        <v>179</v>
      </c>
      <c r="D120" s="946"/>
      <c r="E120" s="946"/>
      <c r="F120" s="946"/>
      <c r="G120" s="946"/>
      <c r="H120" s="946"/>
      <c r="I120" s="946"/>
      <c r="J120" s="946"/>
      <c r="K120" s="946"/>
      <c r="L120" s="946"/>
      <c r="M120" s="946"/>
      <c r="N120" s="946"/>
      <c r="O120" s="946"/>
      <c r="P120" s="946"/>
      <c r="Q120" s="946"/>
      <c r="R120" s="946"/>
      <c r="S120" s="946"/>
      <c r="T120" s="946"/>
      <c r="U120" s="946"/>
      <c r="V120" s="946"/>
      <c r="W120" s="946"/>
      <c r="X120" s="946"/>
      <c r="Y120" s="946"/>
      <c r="Z120" s="946"/>
      <c r="AA120" s="946"/>
      <c r="AB120" s="946"/>
      <c r="AC120" s="946"/>
      <c r="AD120" s="946"/>
      <c r="AE120" s="946"/>
      <c r="AF120" s="946"/>
      <c r="AG120" s="946"/>
      <c r="AH120" s="946"/>
      <c r="AI120" s="946"/>
      <c r="AJ120" s="946"/>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982">
        <v>8</v>
      </c>
      <c r="F122" s="983"/>
      <c r="G122" s="370" t="s">
        <v>181</v>
      </c>
      <c r="H122" s="982">
        <v>4</v>
      </c>
      <c r="I122" s="983"/>
      <c r="J122" s="370" t="s">
        <v>182</v>
      </c>
      <c r="K122" s="982">
        <v>1</v>
      </c>
      <c r="L122" s="983"/>
      <c r="M122" s="370" t="s">
        <v>183</v>
      </c>
      <c r="N122" s="352"/>
      <c r="O122" s="984" t="s">
        <v>53</v>
      </c>
      <c r="P122" s="984"/>
      <c r="Q122" s="984"/>
      <c r="R122" s="985" t="str">
        <f>IF(H6="","",H6)</f>
        <v>○○ケアサービス</v>
      </c>
      <c r="S122" s="985"/>
      <c r="T122" s="985"/>
      <c r="U122" s="985"/>
      <c r="V122" s="985"/>
      <c r="W122" s="985"/>
      <c r="X122" s="985"/>
      <c r="Y122" s="985"/>
      <c r="Z122" s="985"/>
      <c r="AA122" s="985"/>
      <c r="AB122" s="985"/>
      <c r="AC122" s="985"/>
      <c r="AD122" s="985"/>
      <c r="AE122" s="985"/>
      <c r="AF122" s="985"/>
      <c r="AG122" s="985"/>
      <c r="AH122" s="985"/>
      <c r="AI122" s="985"/>
      <c r="AJ122" s="371"/>
      <c r="AK122" s="372"/>
      <c r="AL122" s="373"/>
      <c r="AM122" s="15"/>
      <c r="AN122" s="15"/>
      <c r="AO122" s="15"/>
      <c r="AP122" s="15"/>
      <c r="AQ122" s="15"/>
      <c r="AR122" s="15"/>
      <c r="AS122" s="15"/>
      <c r="AT122" s="15"/>
      <c r="AU122" s="15"/>
      <c r="AV122" s="15"/>
      <c r="AW122" s="268"/>
      <c r="AX122" s="15"/>
      <c r="AY122" s="15"/>
      <c r="AZ122"/>
    </row>
    <row r="123" spans="1:53" s="12" customFormat="1" ht="14.4" customHeight="1">
      <c r="A123" s="15"/>
      <c r="B123" s="369"/>
      <c r="C123" s="374"/>
      <c r="D123" s="370"/>
      <c r="E123" s="370"/>
      <c r="F123" s="370"/>
      <c r="G123" s="370"/>
      <c r="H123" s="370"/>
      <c r="I123" s="370"/>
      <c r="J123" s="370"/>
      <c r="K123" s="370"/>
      <c r="L123" s="370"/>
      <c r="M123" s="370"/>
      <c r="N123" s="1019" t="s">
        <v>184</v>
      </c>
      <c r="O123" s="1019"/>
      <c r="P123" s="1019"/>
      <c r="Q123" s="1019"/>
      <c r="R123" s="1020" t="s">
        <v>20</v>
      </c>
      <c r="S123" s="1020"/>
      <c r="T123" s="1021" t="str">
        <f>IF(基本情報入力シート!L20="", "", 基本情報入力シート!L20)</f>
        <v>代表取締役</v>
      </c>
      <c r="U123" s="1021"/>
      <c r="V123" s="1021"/>
      <c r="W123" s="1021"/>
      <c r="X123" s="1021"/>
      <c r="Y123" s="1022" t="s">
        <v>21</v>
      </c>
      <c r="Z123" s="1022"/>
      <c r="AA123" s="1021" t="str">
        <f>IF(基本情報入力シート!L21="", "", 基本情報入力シート!L21)</f>
        <v>厚労花子</v>
      </c>
      <c r="AB123" s="1021"/>
      <c r="AC123" s="1021"/>
      <c r="AD123" s="1021"/>
      <c r="AE123" s="1021"/>
      <c r="AF123" s="1021"/>
      <c r="AG123" s="1021"/>
      <c r="AH123" s="1021"/>
      <c r="AI123" s="1021"/>
      <c r="AJ123" s="374"/>
      <c r="AK123" s="375"/>
      <c r="AL123" s="373"/>
      <c r="AM123" s="373"/>
      <c r="AN123" s="15"/>
      <c r="AO123" s="15"/>
      <c r="AP123" s="15"/>
      <c r="AQ123" s="15"/>
      <c r="AR123" s="15"/>
      <c r="AS123" s="15"/>
      <c r="AT123" s="15"/>
      <c r="AU123" s="15"/>
      <c r="AV123" s="15"/>
      <c r="AW123" s="268"/>
      <c r="AX123" s="15"/>
      <c r="AY123" s="15"/>
      <c r="AZ123"/>
      <c r="BA123"/>
    </row>
    <row r="124" spans="1:53" ht="5.4"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5"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2"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5" customHeight="1">
      <c r="A130" s="15"/>
      <c r="B130" s="1001" t="s">
        <v>189</v>
      </c>
      <c r="C130" s="1002"/>
      <c r="D130" s="1002"/>
      <c r="E130" s="1002"/>
      <c r="F130" s="1002"/>
      <c r="G130" s="1002"/>
      <c r="H130" s="1002"/>
      <c r="I130" s="1002"/>
      <c r="J130" s="1002"/>
      <c r="K130" s="1002"/>
      <c r="L130" s="1002"/>
      <c r="M130" s="1002"/>
      <c r="N130" s="1002"/>
      <c r="O130" s="1002"/>
      <c r="P130" s="1002"/>
      <c r="Q130" s="1002"/>
      <c r="R130" s="1002"/>
      <c r="S130" s="1002"/>
      <c r="T130" s="1002"/>
      <c r="U130" s="1002"/>
      <c r="V130" s="1002"/>
      <c r="W130" s="1002"/>
      <c r="X130" s="1002"/>
      <c r="Y130" s="1002"/>
      <c r="Z130" s="1002"/>
      <c r="AA130" s="1002"/>
      <c r="AB130" s="1002"/>
      <c r="AC130" s="1002"/>
      <c r="AD130" s="1002"/>
      <c r="AE130" s="1002"/>
      <c r="AF130" s="1002"/>
      <c r="AG130" s="1002"/>
      <c r="AH130" s="1002"/>
      <c r="AI130" s="1002"/>
      <c r="AJ130" s="1002"/>
      <c r="AK130" s="1003"/>
      <c r="AL130" s="15"/>
    </row>
    <row r="131" spans="1:38">
      <c r="A131" s="15"/>
      <c r="B131" s="1010" t="s">
        <v>190</v>
      </c>
      <c r="C131" s="1011"/>
      <c r="D131" s="1011"/>
      <c r="E131" s="1011"/>
      <c r="F131" s="1011"/>
      <c r="G131" s="1011"/>
      <c r="H131" s="1011"/>
      <c r="I131" s="1011"/>
      <c r="J131" s="1011"/>
      <c r="K131" s="1011"/>
      <c r="L131" s="1011"/>
      <c r="M131" s="1011"/>
      <c r="N131" s="1011"/>
      <c r="O131" s="1011"/>
      <c r="P131" s="1011"/>
      <c r="Q131" s="1011"/>
      <c r="R131" s="1011"/>
      <c r="S131" s="1011"/>
      <c r="T131" s="1011"/>
      <c r="U131" s="1011"/>
      <c r="V131" s="1011"/>
      <c r="W131" s="1011"/>
      <c r="X131" s="1011"/>
      <c r="Y131" s="1011"/>
      <c r="Z131" s="1011"/>
      <c r="AA131" s="1011"/>
      <c r="AB131" s="1011"/>
      <c r="AC131" s="1011"/>
      <c r="AD131" s="1011"/>
      <c r="AE131" s="1011"/>
      <c r="AF131" s="1011"/>
      <c r="AG131" s="1011"/>
      <c r="AH131" s="1011"/>
      <c r="AI131" s="1011"/>
      <c r="AJ131" s="1012"/>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2" customHeight="1">
      <c r="A133" s="334"/>
      <c r="B133" s="1001" t="s">
        <v>191</v>
      </c>
      <c r="C133" s="1002"/>
      <c r="D133" s="1002"/>
      <c r="E133" s="1002"/>
      <c r="F133" s="1002"/>
      <c r="G133" s="1002"/>
      <c r="H133" s="1002"/>
      <c r="I133" s="1002"/>
      <c r="J133" s="1002"/>
      <c r="K133" s="1002"/>
      <c r="L133" s="1002"/>
      <c r="M133" s="1002"/>
      <c r="N133" s="1002"/>
      <c r="O133" s="1002"/>
      <c r="P133" s="1002"/>
      <c r="Q133" s="1002"/>
      <c r="R133" s="1002"/>
      <c r="S133" s="1002"/>
      <c r="T133" s="1002"/>
      <c r="U133" s="1002"/>
      <c r="V133" s="1002"/>
      <c r="W133" s="1002"/>
      <c r="X133" s="1002"/>
      <c r="Y133" s="1002"/>
      <c r="Z133" s="1002"/>
      <c r="AA133" s="1002"/>
      <c r="AB133" s="1002"/>
      <c r="AC133" s="1002"/>
      <c r="AD133" s="1002"/>
      <c r="AE133" s="1002"/>
      <c r="AF133" s="1002"/>
      <c r="AG133" s="1002"/>
      <c r="AH133" s="1002"/>
      <c r="AI133" s="1002"/>
      <c r="AJ133" s="1002"/>
      <c r="AK133" s="1003"/>
      <c r="AL133" s="15"/>
    </row>
    <row r="134" spans="1:38" s="96" customFormat="1" ht="15" customHeight="1">
      <c r="A134" s="334"/>
      <c r="B134" s="389" t="s">
        <v>192</v>
      </c>
      <c r="C134" s="995" t="s">
        <v>193</v>
      </c>
      <c r="D134" s="996"/>
      <c r="E134" s="996"/>
      <c r="F134" s="996"/>
      <c r="G134" s="996"/>
      <c r="H134" s="996"/>
      <c r="I134" s="997"/>
      <c r="J134" s="967" t="s">
        <v>194</v>
      </c>
      <c r="K134" s="967"/>
      <c r="L134" s="967"/>
      <c r="M134" s="967"/>
      <c r="N134" s="967"/>
      <c r="O134" s="967"/>
      <c r="P134" s="967"/>
      <c r="Q134" s="967"/>
      <c r="R134" s="967"/>
      <c r="S134" s="967"/>
      <c r="T134" s="967"/>
      <c r="U134" s="967"/>
      <c r="V134" s="967"/>
      <c r="W134" s="967"/>
      <c r="X134" s="967"/>
      <c r="Y134" s="967"/>
      <c r="Z134" s="967"/>
      <c r="AA134" s="967"/>
      <c r="AB134" s="967"/>
      <c r="AC134" s="967"/>
      <c r="AD134" s="967"/>
      <c r="AE134" s="967"/>
      <c r="AF134" s="967"/>
      <c r="AG134" s="967"/>
      <c r="AH134" s="967"/>
      <c r="AI134" s="967"/>
      <c r="AJ134" s="968"/>
      <c r="AK134" s="388" t="str">
        <f>IF(H6="", "",IF(AND(AK24="○", AB25="○"), "○", "×"))</f>
        <v>○</v>
      </c>
      <c r="AL134" s="15"/>
    </row>
    <row r="135" spans="1:38" s="96" customFormat="1" ht="25.95" customHeight="1">
      <c r="A135" s="334"/>
      <c r="B135" s="389" t="s">
        <v>195</v>
      </c>
      <c r="C135" s="998" t="s">
        <v>196</v>
      </c>
      <c r="D135" s="999"/>
      <c r="E135" s="999"/>
      <c r="F135" s="999"/>
      <c r="G135" s="999"/>
      <c r="H135" s="999"/>
      <c r="I135" s="1000"/>
      <c r="J135" s="969" t="s">
        <v>197</v>
      </c>
      <c r="K135" s="969"/>
      <c r="L135" s="969"/>
      <c r="M135" s="969"/>
      <c r="N135" s="969"/>
      <c r="O135" s="969"/>
      <c r="P135" s="969"/>
      <c r="Q135" s="969"/>
      <c r="R135" s="969"/>
      <c r="S135" s="969"/>
      <c r="T135" s="969"/>
      <c r="U135" s="969"/>
      <c r="V135" s="969"/>
      <c r="W135" s="969"/>
      <c r="X135" s="969"/>
      <c r="Y135" s="969"/>
      <c r="Z135" s="969"/>
      <c r="AA135" s="969"/>
      <c r="AB135" s="969"/>
      <c r="AC135" s="969"/>
      <c r="AD135" s="969"/>
      <c r="AE135" s="969"/>
      <c r="AF135" s="969"/>
      <c r="AG135" s="969"/>
      <c r="AH135" s="969"/>
      <c r="AI135" s="969"/>
      <c r="AJ135" s="970"/>
      <c r="AK135" s="388" t="str">
        <f>IF(H6="","",IF(OR(AK32="○",AND(AK32="×",AK33="✓")),"○","×"))</f>
        <v>○</v>
      </c>
      <c r="AL135" s="390"/>
    </row>
    <row r="136" spans="1:38" s="96" customFormat="1" ht="24" customHeight="1">
      <c r="A136" s="247"/>
      <c r="B136" s="391" t="s">
        <v>198</v>
      </c>
      <c r="C136" s="998" t="s">
        <v>199</v>
      </c>
      <c r="D136" s="999"/>
      <c r="E136" s="999"/>
      <c r="F136" s="999"/>
      <c r="G136" s="999"/>
      <c r="H136" s="999"/>
      <c r="I136" s="1000"/>
      <c r="J136" s="969" t="s">
        <v>200</v>
      </c>
      <c r="K136" s="969"/>
      <c r="L136" s="969"/>
      <c r="M136" s="969"/>
      <c r="N136" s="969"/>
      <c r="O136" s="969"/>
      <c r="P136" s="969"/>
      <c r="Q136" s="969"/>
      <c r="R136" s="969"/>
      <c r="S136" s="969"/>
      <c r="T136" s="969"/>
      <c r="U136" s="969"/>
      <c r="V136" s="969"/>
      <c r="W136" s="969"/>
      <c r="X136" s="969"/>
      <c r="Y136" s="969"/>
      <c r="Z136" s="969"/>
      <c r="AA136" s="969"/>
      <c r="AB136" s="969"/>
      <c r="AC136" s="969"/>
      <c r="AD136" s="969"/>
      <c r="AE136" s="969"/>
      <c r="AF136" s="969"/>
      <c r="AG136" s="969"/>
      <c r="AH136" s="969"/>
      <c r="AI136" s="969"/>
      <c r="AJ136" s="970"/>
      <c r="AK136" s="388" t="str">
        <f>IF(H6="","",IF(AND(BA36=0,BE36=0),"",IF(OR(AK36="○",AND(AK36="×",AK37="✓")),"○","×")))</f>
        <v>○</v>
      </c>
      <c r="AL136" s="15"/>
    </row>
    <row r="137" spans="1:38" s="12" customFormat="1" ht="26.25" customHeight="1">
      <c r="A137" s="247"/>
      <c r="B137" s="391" t="s">
        <v>201</v>
      </c>
      <c r="C137" s="998" t="s">
        <v>202</v>
      </c>
      <c r="D137" s="999"/>
      <c r="E137" s="999"/>
      <c r="F137" s="999"/>
      <c r="G137" s="999"/>
      <c r="H137" s="999"/>
      <c r="I137" s="1000"/>
      <c r="J137" s="969" t="s">
        <v>203</v>
      </c>
      <c r="K137" s="969"/>
      <c r="L137" s="969"/>
      <c r="M137" s="969"/>
      <c r="N137" s="969"/>
      <c r="O137" s="969"/>
      <c r="P137" s="969"/>
      <c r="Q137" s="969"/>
      <c r="R137" s="969"/>
      <c r="S137" s="969"/>
      <c r="T137" s="969"/>
      <c r="U137" s="969"/>
      <c r="V137" s="969"/>
      <c r="W137" s="969"/>
      <c r="X137" s="969"/>
      <c r="Y137" s="969"/>
      <c r="Z137" s="969"/>
      <c r="AA137" s="969"/>
      <c r="AB137" s="969"/>
      <c r="AC137" s="969"/>
      <c r="AD137" s="969"/>
      <c r="AE137" s="969"/>
      <c r="AF137" s="969"/>
      <c r="AG137" s="969"/>
      <c r="AH137" s="969"/>
      <c r="AI137" s="969"/>
      <c r="AJ137" s="970"/>
      <c r="AK137" s="388" t="str">
        <f>IF(H6="","",IF(AND(BA40=0,BE40=0),"",IF(OR(AK40="○",AK43="○"),"○","×")))</f>
        <v>○</v>
      </c>
      <c r="AL137" s="15"/>
    </row>
    <row r="138" spans="1:38" s="12" customFormat="1" ht="18" customHeight="1">
      <c r="A138" s="247"/>
      <c r="B138" s="391" t="s">
        <v>204</v>
      </c>
      <c r="C138" s="998" t="s">
        <v>205</v>
      </c>
      <c r="D138" s="999"/>
      <c r="E138" s="999"/>
      <c r="F138" s="999"/>
      <c r="G138" s="999"/>
      <c r="H138" s="999"/>
      <c r="I138" s="1000"/>
      <c r="J138" s="967" t="s">
        <v>206</v>
      </c>
      <c r="K138" s="967"/>
      <c r="L138" s="967"/>
      <c r="M138" s="967"/>
      <c r="N138" s="967"/>
      <c r="O138" s="967"/>
      <c r="P138" s="967"/>
      <c r="Q138" s="967"/>
      <c r="R138" s="967"/>
      <c r="S138" s="967"/>
      <c r="T138" s="967"/>
      <c r="U138" s="967"/>
      <c r="V138" s="967"/>
      <c r="W138" s="967"/>
      <c r="X138" s="967"/>
      <c r="Y138" s="967"/>
      <c r="Z138" s="967"/>
      <c r="AA138" s="967"/>
      <c r="AB138" s="967"/>
      <c r="AC138" s="967"/>
      <c r="AD138" s="967"/>
      <c r="AE138" s="967"/>
      <c r="AF138" s="967"/>
      <c r="AG138" s="967"/>
      <c r="AH138" s="967"/>
      <c r="AI138" s="967"/>
      <c r="AJ138" s="968"/>
      <c r="AK138" s="388" t="str">
        <f>IF(H6="","",AK51)</f>
        <v>○</v>
      </c>
      <c r="AL138" s="390"/>
    </row>
    <row r="139" spans="1:38" s="12" customFormat="1" ht="22.2" customHeight="1">
      <c r="A139" s="247"/>
      <c r="B139" s="1025" t="s">
        <v>207</v>
      </c>
      <c r="C139" s="1004" t="s">
        <v>208</v>
      </c>
      <c r="D139" s="1005"/>
      <c r="E139" s="1005"/>
      <c r="F139" s="1005"/>
      <c r="G139" s="1005"/>
      <c r="H139" s="1005"/>
      <c r="I139" s="1006"/>
      <c r="J139" s="969" t="s">
        <v>209</v>
      </c>
      <c r="K139" s="969"/>
      <c r="L139" s="969"/>
      <c r="M139" s="969"/>
      <c r="N139" s="969"/>
      <c r="O139" s="969"/>
      <c r="P139" s="969"/>
      <c r="Q139" s="969"/>
      <c r="R139" s="969"/>
      <c r="S139" s="969"/>
      <c r="T139" s="969"/>
      <c r="U139" s="969"/>
      <c r="V139" s="969"/>
      <c r="W139" s="969"/>
      <c r="X139" s="969"/>
      <c r="Y139" s="969"/>
      <c r="Z139" s="969"/>
      <c r="AA139" s="969"/>
      <c r="AB139" s="969"/>
      <c r="AC139" s="969"/>
      <c r="AD139" s="969"/>
      <c r="AE139" s="969"/>
      <c r="AF139" s="969"/>
      <c r="AG139" s="969"/>
      <c r="AH139" s="969"/>
      <c r="AI139" s="969"/>
      <c r="AJ139" s="970"/>
      <c r="AK139" s="388" t="str">
        <f>IF(H6="", "",IF(OR(AK54="○", AK56="○"), "○", "×"))</f>
        <v>○</v>
      </c>
      <c r="AL139" s="15"/>
    </row>
    <row r="140" spans="1:38" s="12" customFormat="1">
      <c r="A140" s="247"/>
      <c r="B140" s="1025"/>
      <c r="C140" s="1007"/>
      <c r="D140" s="1008"/>
      <c r="E140" s="1008"/>
      <c r="F140" s="1008"/>
      <c r="G140" s="1008"/>
      <c r="H140" s="1008"/>
      <c r="I140" s="1009"/>
      <c r="J140" s="967" t="s">
        <v>210</v>
      </c>
      <c r="K140" s="967"/>
      <c r="L140" s="967"/>
      <c r="M140" s="967"/>
      <c r="N140" s="967"/>
      <c r="O140" s="967"/>
      <c r="P140" s="967"/>
      <c r="Q140" s="967"/>
      <c r="R140" s="967"/>
      <c r="S140" s="967"/>
      <c r="T140" s="967"/>
      <c r="U140" s="967"/>
      <c r="V140" s="967"/>
      <c r="W140" s="967"/>
      <c r="X140" s="967"/>
      <c r="Y140" s="967"/>
      <c r="Z140" s="967"/>
      <c r="AA140" s="967"/>
      <c r="AB140" s="967"/>
      <c r="AC140" s="967"/>
      <c r="AD140" s="967"/>
      <c r="AE140" s="967"/>
      <c r="AF140" s="967"/>
      <c r="AG140" s="967"/>
      <c r="AH140" s="967"/>
      <c r="AI140" s="967"/>
      <c r="AJ140" s="968"/>
      <c r="AK140" s="388" t="str">
        <f>IF(H6="", "", AK96)</f>
        <v>○</v>
      </c>
      <c r="AL140" s="15"/>
    </row>
    <row r="141" spans="1:38" ht="15" customHeight="1">
      <c r="A141" s="15"/>
      <c r="B141" s="392" t="s">
        <v>211</v>
      </c>
      <c r="C141" s="1016" t="s">
        <v>212</v>
      </c>
      <c r="D141" s="1016"/>
      <c r="E141" s="1016"/>
      <c r="F141" s="1016"/>
      <c r="G141" s="1016"/>
      <c r="H141" s="1016"/>
      <c r="I141" s="1016"/>
      <c r="J141" s="1017" t="s">
        <v>213</v>
      </c>
      <c r="K141" s="1017"/>
      <c r="L141" s="1017"/>
      <c r="M141" s="1017"/>
      <c r="N141" s="1017"/>
      <c r="O141" s="1017"/>
      <c r="P141" s="1017"/>
      <c r="Q141" s="1017"/>
      <c r="R141" s="1017"/>
      <c r="S141" s="1017"/>
      <c r="T141" s="1017"/>
      <c r="U141" s="1017"/>
      <c r="V141" s="1017"/>
      <c r="W141" s="1017"/>
      <c r="X141" s="1017"/>
      <c r="Y141" s="1017"/>
      <c r="Z141" s="1017"/>
      <c r="AA141" s="1017"/>
      <c r="AB141" s="1017"/>
      <c r="AC141" s="1017"/>
      <c r="AD141" s="1017"/>
      <c r="AE141" s="1017"/>
      <c r="AF141" s="1017"/>
      <c r="AG141" s="1017"/>
      <c r="AH141" s="1017"/>
      <c r="AI141" s="1017"/>
      <c r="AJ141" s="1018"/>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95" customHeight="1">
      <c r="A143" s="15"/>
      <c r="B143" s="1001" t="s">
        <v>214</v>
      </c>
      <c r="C143" s="1002"/>
      <c r="D143" s="1002"/>
      <c r="E143" s="1002"/>
      <c r="F143" s="1002"/>
      <c r="G143" s="1002"/>
      <c r="H143" s="1002"/>
      <c r="I143" s="1002"/>
      <c r="J143" s="1002"/>
      <c r="K143" s="1002"/>
      <c r="L143" s="1002"/>
      <c r="M143" s="1002"/>
      <c r="N143" s="1002"/>
      <c r="O143" s="1002"/>
      <c r="P143" s="1002"/>
      <c r="Q143" s="1002"/>
      <c r="R143" s="1002"/>
      <c r="S143" s="1002"/>
      <c r="T143" s="1002"/>
      <c r="U143" s="1002"/>
      <c r="V143" s="1002"/>
      <c r="W143" s="1002"/>
      <c r="X143" s="1002"/>
      <c r="Y143" s="1002"/>
      <c r="Z143" s="1002"/>
      <c r="AA143" s="1002"/>
      <c r="AB143" s="1002"/>
      <c r="AC143" s="1002"/>
      <c r="AD143" s="1002"/>
      <c r="AE143" s="1002"/>
      <c r="AF143" s="1002"/>
      <c r="AG143" s="1002"/>
      <c r="AH143" s="1002"/>
      <c r="AI143" s="1002"/>
      <c r="AJ143" s="1002"/>
      <c r="AK143" s="1003"/>
      <c r="AL143" s="15"/>
    </row>
    <row r="144" spans="1:38" ht="13.2" customHeight="1">
      <c r="A144" s="15"/>
      <c r="B144" s="394" t="s">
        <v>66</v>
      </c>
      <c r="C144" s="1013" t="s">
        <v>215</v>
      </c>
      <c r="D144" s="1014"/>
      <c r="E144" s="1014"/>
      <c r="F144" s="1014"/>
      <c r="G144" s="1014"/>
      <c r="H144" s="1014"/>
      <c r="I144" s="1014"/>
      <c r="J144" s="1014"/>
      <c r="K144" s="1014"/>
      <c r="L144" s="1014"/>
      <c r="M144" s="1014"/>
      <c r="N144" s="1014"/>
      <c r="O144" s="1014"/>
      <c r="P144" s="1014"/>
      <c r="Q144" s="1014"/>
      <c r="R144" s="1014"/>
      <c r="S144" s="1014"/>
      <c r="T144" s="1014"/>
      <c r="U144" s="1014"/>
      <c r="V144" s="1014"/>
      <c r="W144" s="1014"/>
      <c r="X144" s="1014"/>
      <c r="Y144" s="1014"/>
      <c r="Z144" s="1014"/>
      <c r="AA144" s="1014"/>
      <c r="AB144" s="1014"/>
      <c r="AC144" s="1014"/>
      <c r="AD144" s="1014"/>
      <c r="AE144" s="1014"/>
      <c r="AF144" s="1014"/>
      <c r="AG144" s="1014"/>
      <c r="AH144" s="1014"/>
      <c r="AI144" s="1014"/>
      <c r="AJ144" s="1015"/>
      <c r="AK144" s="388" t="str">
        <f>IF(H6="", "",AK106)</f>
        <v>○</v>
      </c>
      <c r="AL144" s="15"/>
    </row>
    <row r="145" spans="1:38" ht="13.2" customHeight="1">
      <c r="A145" s="15"/>
      <c r="B145" s="395" t="s">
        <v>66</v>
      </c>
      <c r="C145" s="992" t="s">
        <v>216</v>
      </c>
      <c r="D145" s="993"/>
      <c r="E145" s="993"/>
      <c r="F145" s="993"/>
      <c r="G145" s="993"/>
      <c r="H145" s="993"/>
      <c r="I145" s="993"/>
      <c r="J145" s="993"/>
      <c r="K145" s="993"/>
      <c r="L145" s="993"/>
      <c r="M145" s="993"/>
      <c r="N145" s="993"/>
      <c r="O145" s="993"/>
      <c r="P145" s="993"/>
      <c r="Q145" s="993"/>
      <c r="R145" s="993"/>
      <c r="S145" s="993"/>
      <c r="T145" s="993"/>
      <c r="U145" s="993"/>
      <c r="V145" s="993"/>
      <c r="W145" s="993"/>
      <c r="X145" s="993"/>
      <c r="Y145" s="993"/>
      <c r="Z145" s="993"/>
      <c r="AA145" s="993"/>
      <c r="AB145" s="993"/>
      <c r="AC145" s="993"/>
      <c r="AD145" s="993"/>
      <c r="AE145" s="993"/>
      <c r="AF145" s="993"/>
      <c r="AG145" s="993"/>
      <c r="AH145" s="993"/>
      <c r="AI145" s="993"/>
      <c r="AJ145" s="994"/>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5" customHeight="1"/>
    <row r="148" spans="1:38" ht="13.2" customHeight="1"/>
    <row r="154" spans="1:38" ht="13.2" customHeight="1"/>
    <row r="156" spans="1:38" ht="27.6" customHeight="1"/>
    <row r="157" spans="1:38" ht="27" customHeight="1"/>
    <row r="158" spans="1:38" ht="19.95" customHeight="1"/>
    <row r="159" spans="1:38" ht="18" customHeight="1"/>
    <row r="160" spans="1:38" s="13" customFormat="1"/>
    <row r="161" s="13" customFormat="1"/>
    <row r="162" s="13" customFormat="1" ht="24" customHeight="1"/>
    <row r="163" ht="26.4" customHeight="1"/>
    <row r="164" ht="34.200000000000003"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3"/>
  <conditionalFormatting sqref="B36:AK37">
    <cfRule type="expression" dxfId="76" priority="44">
      <formula>AND($BA$36=0,$BE$36=0,$H$6&lt;&gt;"")</formula>
    </cfRule>
  </conditionalFormatting>
  <conditionalFormatting sqref="B40:AK48 B95:AK95 B96:C96 AK96 B97:AK98">
    <cfRule type="expression" dxfId="75" priority="79">
      <formula>AND($BA$40=0,$BE$40=0,$H$6&lt;&gt;"")</formula>
    </cfRule>
  </conditionalFormatting>
  <conditionalFormatting sqref="B43:AK48">
    <cfRule type="expression" dxfId="73" priority="14">
      <formula>AND($AK$40="×",$AK$41="✓")</formula>
    </cfRule>
    <cfRule type="expression" dxfId="72" priority="78">
      <formula>$AK$40="○"</formula>
    </cfRule>
  </conditionalFormatting>
  <conditionalFormatting sqref="B51:AK51">
    <cfRule type="expression" dxfId="71" priority="80">
      <formula>AND($BA$51=0,$BE$51=0,$H$6&lt;&gt;"")</formula>
    </cfRule>
  </conditionalFormatting>
  <conditionalFormatting sqref="F97:F98">
    <cfRule type="expression" dxfId="70" priority="33">
      <formula>$AI$58=""</formula>
    </cfRule>
  </conditionalFormatting>
  <conditionalFormatting sqref="G65:G94">
    <cfRule type="expression" dxfId="69" priority="53">
      <formula>AND($C$75=0,#REF!&lt;&gt;"")</formula>
    </cfRule>
  </conditionalFormatting>
  <conditionalFormatting sqref="Z17">
    <cfRule type="expression" dxfId="68" priority="75">
      <formula>#REF!="○"</formula>
    </cfRule>
  </conditionalFormatting>
  <conditionalFormatting sqref="AK32">
    <cfRule type="expression" dxfId="67" priority="40">
      <formula>AK33="✓"</formula>
    </cfRule>
  </conditionalFormatting>
  <conditionalFormatting sqref="AK33">
    <cfRule type="expression" dxfId="66" priority="45">
      <formula>$AK$32="○"</formula>
    </cfRule>
  </conditionalFormatting>
  <conditionalFormatting sqref="AK36">
    <cfRule type="expression" dxfId="65" priority="39">
      <formula>AK37="✓"</formula>
    </cfRule>
  </conditionalFormatting>
  <conditionalFormatting sqref="AK37">
    <cfRule type="expression" dxfId="64" priority="20">
      <formula>AK36="○"</formula>
    </cfRule>
    <cfRule type="expression" dxfId="63" priority="42">
      <formula>$AK$36="○"</formula>
    </cfRule>
  </conditionalFormatting>
  <conditionalFormatting sqref="AK40">
    <cfRule type="expression" dxfId="62" priority="41">
      <formula>AK41="✓"</formula>
    </cfRule>
  </conditionalFormatting>
  <conditionalFormatting sqref="AK40:AK41">
    <cfRule type="expression" dxfId="61" priority="17">
      <formula>$AK$43="○"</formula>
    </cfRule>
  </conditionalFormatting>
  <conditionalFormatting sqref="AK41">
    <cfRule type="expression" dxfId="60" priority="43">
      <formula>$AK$40="○"</formula>
    </cfRule>
    <cfRule type="expression" dxfId="59" priority="38">
      <formula>AK40="○"</formula>
    </cfRule>
  </conditionalFormatting>
  <conditionalFormatting sqref="AK43">
    <cfRule type="expression" dxfId="58" priority="24">
      <formula>AK41="✓"</formula>
    </cfRule>
  </conditionalFormatting>
  <conditionalFormatting sqref="AK54">
    <cfRule type="expression" dxfId="57" priority="22">
      <formula>AK54=""</formula>
    </cfRule>
  </conditionalFormatting>
  <conditionalFormatting sqref="AK55">
    <cfRule type="expression" dxfId="56" priority="21">
      <formula>AK54=""</formula>
    </cfRule>
  </conditionalFormatting>
  <conditionalFormatting sqref="AK56">
    <cfRule type="expression" dxfId="55" priority="16">
      <formula>$AK$55="✓"</formula>
    </cfRule>
  </conditionalFormatting>
  <conditionalFormatting sqref="AK96">
    <cfRule type="expression" dxfId="54" priority="34">
      <formula>$AI$58=""</formula>
    </cfRule>
  </conditionalFormatting>
  <conditionalFormatting sqref="AK102">
    <cfRule type="expression" dxfId="53" priority="23">
      <formula>AK102=""</formula>
    </cfRule>
  </conditionalFormatting>
  <conditionalFormatting sqref="AK136">
    <cfRule type="expression" dxfId="52" priority="64">
      <formula>AND($AK$136="", $H$6&lt;&gt;"")</formula>
    </cfRule>
  </conditionalFormatting>
  <conditionalFormatting sqref="AK137">
    <cfRule type="expression" dxfId="51" priority="63">
      <formula>AND($AK$137="", $H$6&lt;&gt;"")</formula>
    </cfRule>
  </conditionalFormatting>
  <conditionalFormatting sqref="AK138">
    <cfRule type="expression" dxfId="50" priority="62">
      <formula>AND($AK$138="", $H$6&lt;&gt;"")</formula>
    </cfRule>
  </conditionalFormatting>
  <conditionalFormatting sqref="AK140">
    <cfRule type="expression" dxfId="49" priority="61">
      <formula>AND($AK$140="", $H$6&lt;&gt;"")</formula>
    </cfRule>
  </conditionalFormatting>
  <conditionalFormatting sqref="AK141">
    <cfRule type="expression" dxfId="48" priority="47">
      <formula>AND(AK141="", $H$7&lt;&gt;"")</formula>
    </cfRule>
  </conditionalFormatting>
  <conditionalFormatting sqref="AM25">
    <cfRule type="expression" dxfId="47" priority="70">
      <formula>$AB$25="○"</formula>
    </cfRule>
  </conditionalFormatting>
  <conditionalFormatting sqref="AM97">
    <cfRule type="expression" dxfId="46" priority="71">
      <formula>$AK$96&lt;&gt;"×"</formula>
    </cfRule>
  </conditionalFormatting>
  <conditionalFormatting sqref="AM65:AX66">
    <cfRule type="expression" dxfId="45" priority="12">
      <formula>OR(AND($AI$58="該当", $BA$65&gt;=2), AND($AI$58="", $BA$65&gt;=1))</formula>
    </cfRule>
  </conditionalFormatting>
  <conditionalFormatting sqref="AM69:AX70">
    <cfRule type="expression" dxfId="44" priority="10">
      <formula>OR(AND($AI$58="該当",$BA$69&gt;=2), AND($AI$58="", $BA$69&gt;=1))</formula>
    </cfRule>
  </conditionalFormatting>
  <conditionalFormatting sqref="AM73:AX74">
    <cfRule type="expression" dxfId="43" priority="4">
      <formula>OR(AND($AI$58="該当", $BA$73&gt;=2), AND($AI$58="", $BA$73&gt;=1))</formula>
    </cfRule>
  </conditionalFormatting>
  <conditionalFormatting sqref="AM77:AX78">
    <cfRule type="expression" dxfId="42" priority="3">
      <formula>OR(AND($AI$58="該当", $BA$77&gt;=2), AND($AI$58="", $BA$77&gt;=1))</formula>
    </cfRule>
  </conditionalFormatting>
  <conditionalFormatting sqref="AM81:AX81">
    <cfRule type="expression" dxfId="41" priority="1">
      <formula>OR($AI$58="", $E$81&lt;&gt;"", $E$82&lt;&gt;"")</formula>
    </cfRule>
  </conditionalFormatting>
  <conditionalFormatting sqref="AM83:AX84">
    <cfRule type="expression" dxfId="40" priority="86">
      <formula>OR(AND($AI$58="該当", $BA$81&gt;=3), AND($AI$58="", $BA$81&gt;=2))</formula>
    </cfRule>
  </conditionalFormatting>
  <conditionalFormatting sqref="AM90:AX91">
    <cfRule type="expression" dxfId="39" priority="2">
      <formula>OR(AND($AI$58="該当", $BA$90&gt;=2), AND($AI$58="", $BA$90&gt;=1))</formula>
    </cfRule>
  </conditionalFormatting>
  <conditionalFormatting sqref="AM97:AX98">
    <cfRule type="expression" dxfId="38" priority="31">
      <formula>$AI$61="該当"</formula>
    </cfRule>
  </conditionalFormatting>
  <conditionalFormatting sqref="AM31:AY33 AM103:AY103">
    <cfRule type="expression" dxfId="37" priority="76">
      <formula>$AK$32=""</formula>
    </cfRule>
  </conditionalFormatting>
  <conditionalFormatting sqref="AM35:AY37">
    <cfRule type="expression" dxfId="36" priority="77">
      <formula>$AK$36=""</formula>
    </cfRule>
  </conditionalFormatting>
  <conditionalFormatting sqref="AM44:AY44">
    <cfRule type="expression" dxfId="35" priority="66">
      <formula>$AK$43&lt;&gt;"×"</formula>
    </cfRule>
  </conditionalFormatting>
  <conditionalFormatting sqref="AM48:AY48">
    <cfRule type="expression" dxfId="34" priority="81">
      <formula>OR(AND($BA$48=FALSE),AND($BA$48=TRUE,$F$48&lt;&gt;""))</formula>
    </cfRule>
  </conditionalFormatting>
  <conditionalFormatting sqref="AM54:AY57 AM106:AY106">
    <cfRule type="expression" dxfId="33" priority="72">
      <formula>$AK$106&lt;&gt;"×"</formula>
    </cfRule>
  </conditionalFormatting>
  <conditionalFormatting sqref="AM100:AY100">
    <cfRule type="expression" dxfId="32" priority="56">
      <formula>$AK$32=""</formula>
    </cfRule>
  </conditionalFormatting>
  <conditionalFormatting sqref="AQ59">
    <cfRule type="expression" dxfId="31"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137160</xdr:colOff>
                    <xdr:row>106</xdr:row>
                    <xdr:rowOff>137160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137160</xdr:colOff>
                    <xdr:row>107</xdr:row>
                    <xdr:rowOff>22860</xdr:rowOff>
                  </from>
                  <to>
                    <xdr:col>2</xdr:col>
                    <xdr:colOff>7620</xdr:colOff>
                    <xdr:row>108</xdr:row>
                    <xdr:rowOff>22860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137160</xdr:colOff>
                    <xdr:row>108</xdr:row>
                    <xdr:rowOff>22860</xdr:rowOff>
                  </from>
                  <to>
                    <xdr:col>2</xdr:col>
                    <xdr:colOff>7620</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137160</xdr:colOff>
                    <xdr:row>110</xdr:row>
                    <xdr:rowOff>22860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137160</xdr:colOff>
                    <xdr:row>112</xdr:row>
                    <xdr:rowOff>22860</xdr:rowOff>
                  </from>
                  <to>
                    <xdr:col>2</xdr:col>
                    <xdr:colOff>0</xdr:colOff>
                    <xdr:row>113</xdr:row>
                    <xdr:rowOff>22860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30480</xdr:rowOff>
                  </from>
                  <to>
                    <xdr:col>3</xdr:col>
                    <xdr:colOff>60960</xdr:colOff>
                    <xdr:row>44</xdr:row>
                    <xdr:rowOff>213360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22860</xdr:rowOff>
                  </from>
                  <to>
                    <xdr:col>3</xdr:col>
                    <xdr:colOff>22860</xdr:colOff>
                    <xdr:row>45</xdr:row>
                    <xdr:rowOff>236220</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213360</xdr:rowOff>
                  </from>
                  <to>
                    <xdr:col>3</xdr:col>
                    <xdr:colOff>22860</xdr:colOff>
                    <xdr:row>47</xdr:row>
                    <xdr:rowOff>60960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213360</xdr:rowOff>
                  </from>
                  <to>
                    <xdr:col>3</xdr:col>
                    <xdr:colOff>38100</xdr:colOff>
                    <xdr:row>48</xdr:row>
                    <xdr:rowOff>22860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137160</xdr:colOff>
                    <xdr:row>111</xdr:row>
                    <xdr:rowOff>22860</xdr:rowOff>
                  </from>
                  <to>
                    <xdr:col>2</xdr:col>
                    <xdr:colOff>7620</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R1" zoomScale="66" zoomScaleNormal="42" zoomScaleSheetLayoutView="66" zoomScalePageLayoutView="70" workbookViewId="0">
      <selection activeCell="AJ12" sqref="AJ12"/>
    </sheetView>
  </sheetViews>
  <sheetFormatPr defaultColWidth="2.44140625" defaultRowHeight="16.2"/>
  <cols>
    <col min="1" max="1" width="5.44140625" customWidth="1"/>
    <col min="2" max="6" width="2.44140625" style="107" customWidth="1"/>
    <col min="7" max="7" width="12.44140625" customWidth="1"/>
    <col min="8" max="8" width="9" customWidth="1"/>
    <col min="9" max="9" width="9.44140625" style="29" customWidth="1"/>
    <col min="10" max="10" width="19.44140625" customWidth="1"/>
    <col min="11" max="11" width="17.44140625" style="16" customWidth="1"/>
    <col min="12" max="12" width="14" customWidth="1"/>
    <col min="13" max="13" width="11.44140625" style="108" customWidth="1"/>
    <col min="14" max="14" width="20.77734375" style="102" customWidth="1"/>
    <col min="15" max="15" width="12" style="28" customWidth="1"/>
    <col min="16" max="16" width="6.44140625" style="103" customWidth="1"/>
    <col min="17" max="17" width="3" style="28" customWidth="1"/>
    <col min="18" max="18" width="3.77734375" style="16" customWidth="1"/>
    <col min="19" max="19" width="3.44140625" style="104" customWidth="1"/>
    <col min="20" max="20" width="10.21875" style="16" customWidth="1"/>
    <col min="21" max="21" width="3.44140625" style="104" customWidth="1"/>
    <col min="22" max="22" width="3.44140625" style="16" customWidth="1"/>
    <col min="23" max="23" width="2.88671875" style="104" customWidth="1"/>
    <col min="24" max="24" width="2.88671875" style="16" customWidth="1"/>
    <col min="25" max="25" width="3.44140625" style="104" customWidth="1"/>
    <col min="26" max="26" width="2.88671875" style="16" customWidth="1"/>
    <col min="27" max="27" width="7.44140625" style="16" customWidth="1"/>
    <col min="28" max="28" width="16.88671875" style="16" customWidth="1"/>
    <col min="29" max="29" width="15" style="16" customWidth="1"/>
    <col min="30" max="30" width="18.109375" style="102" customWidth="1"/>
    <col min="31" max="31" width="21.44140625" style="467" customWidth="1"/>
    <col min="32" max="32" width="21.44140625" style="106" customWidth="1"/>
    <col min="33" max="33" width="18.44140625" style="11" customWidth="1"/>
    <col min="34" max="34" width="23.88671875" style="11" customWidth="1"/>
    <col min="35" max="35" width="24" style="143" customWidth="1"/>
    <col min="36" max="36" width="21.44140625" style="105" customWidth="1"/>
    <col min="37" max="40" width="22.44140625" style="106" customWidth="1"/>
    <col min="41" max="41" width="21.44140625" style="14" customWidth="1"/>
    <col min="42" max="42" width="16.44140625" style="14" customWidth="1"/>
    <col min="43" max="43" width="18.44140625" style="99" customWidth="1"/>
    <col min="44" max="44" width="21.44140625" style="14" customWidth="1"/>
    <col min="45" max="45" width="16.44140625" style="99" customWidth="1"/>
    <col min="46" max="46" width="14.44140625" style="99" customWidth="1"/>
    <col min="47" max="47" width="16.6640625" style="99" customWidth="1"/>
    <col min="48" max="48" width="25.109375" style="99" customWidth="1"/>
    <col min="49" max="49" width="11.44140625" style="99" customWidth="1"/>
    <col min="50" max="50" width="19.88671875" style="99" customWidth="1"/>
    <col min="51" max="51" width="17" style="99" customWidth="1"/>
    <col min="52" max="52" width="10" style="99" customWidth="1"/>
    <col min="53" max="53" width="16.109375" style="99" customWidth="1"/>
    <col min="54" max="54" width="16.44140625" style="99" customWidth="1"/>
    <col min="55" max="55" width="10" style="645" customWidth="1"/>
    <col min="56" max="57" width="10" style="99" customWidth="1"/>
    <col min="58" max="58" width="12.88671875" style="99" customWidth="1"/>
    <col min="59" max="59" width="14.44140625" style="99" customWidth="1"/>
    <col min="60" max="60" width="13.88671875" style="501" bestFit="1" customWidth="1"/>
    <col min="61" max="61" width="15.44140625" style="99" customWidth="1"/>
    <col min="62" max="62" width="12.88671875" style="99" customWidth="1"/>
    <col min="63" max="63" width="11.44140625" style="99" customWidth="1"/>
    <col min="64" max="66" width="6.88671875" style="99" customWidth="1"/>
    <col min="67" max="67" width="6.88671875" style="100" customWidth="1"/>
    <col min="68" max="68" width="22.10937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1065" t="s">
        <v>53</v>
      </c>
      <c r="B3" s="1065"/>
      <c r="C3" s="1066"/>
      <c r="D3" s="1067" t="str">
        <f>IF(基本情報入力シート!L16="","",基本情報入力シート!L16)</f>
        <v>○○ケアサービス</v>
      </c>
      <c r="E3" s="1068"/>
      <c r="F3" s="1068"/>
      <c r="G3" s="1068"/>
      <c r="H3" s="1068"/>
      <c r="I3" s="1068"/>
      <c r="J3" s="1069"/>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1032" t="s">
        <v>218</v>
      </c>
      <c r="AF4" s="1032"/>
      <c r="AG4" s="1032"/>
      <c r="AH4" s="1032"/>
      <c r="AI4" s="1032"/>
      <c r="AJ4" s="1032"/>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1070" t="s">
        <v>219</v>
      </c>
      <c r="B5" s="1071"/>
      <c r="C5" s="1071"/>
      <c r="D5" s="1071"/>
      <c r="E5" s="1071"/>
      <c r="F5" s="1071"/>
      <c r="G5" s="1071"/>
      <c r="H5" s="1071"/>
      <c r="I5" s="1071"/>
      <c r="J5" s="1071"/>
      <c r="K5" s="1072"/>
      <c r="L5" s="1073">
        <f>IFERROR(SUM(AB:AB),"")</f>
        <v>17993566</v>
      </c>
      <c r="M5" s="1074"/>
      <c r="N5" s="429" t="s">
        <v>61</v>
      </c>
      <c r="O5" s="423"/>
      <c r="P5" s="430"/>
      <c r="Q5" s="404"/>
      <c r="R5" s="405"/>
      <c r="S5" s="283"/>
      <c r="T5" s="406"/>
      <c r="U5" s="406"/>
      <c r="V5" s="406"/>
      <c r="W5" s="406"/>
      <c r="X5" s="406"/>
      <c r="Y5" s="406"/>
      <c r="Z5" s="406"/>
      <c r="AA5" s="406"/>
      <c r="AB5" s="406"/>
      <c r="AC5" s="406"/>
      <c r="AD5" s="407"/>
      <c r="AE5" s="1033" t="s">
        <v>220</v>
      </c>
      <c r="AF5" s="1034"/>
      <c r="AG5" s="1034"/>
      <c r="AH5" s="1034"/>
      <c r="AI5" s="1035"/>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1086" t="s">
        <v>221</v>
      </c>
      <c r="C6" s="1087"/>
      <c r="D6" s="1087"/>
      <c r="E6" s="1087"/>
      <c r="F6" s="1087"/>
      <c r="G6" s="1087"/>
      <c r="H6" s="1087"/>
      <c r="I6" s="1087"/>
      <c r="J6" s="1087"/>
      <c r="K6" s="1088"/>
      <c r="L6" s="1073">
        <f>IFERROR(SUM(AC:AC),"")</f>
        <v>6099737</v>
      </c>
      <c r="M6" s="1074"/>
      <c r="N6" s="429" t="s">
        <v>61</v>
      </c>
      <c r="O6" s="403"/>
      <c r="P6" s="430"/>
      <c r="Q6" s="404"/>
      <c r="R6" s="405"/>
      <c r="S6" s="283"/>
      <c r="T6" s="406"/>
      <c r="U6" s="406"/>
      <c r="V6" s="406"/>
      <c r="W6" s="406"/>
      <c r="X6" s="406"/>
      <c r="Y6" s="406"/>
      <c r="Z6" s="406"/>
      <c r="AA6" s="406"/>
      <c r="AB6" s="406"/>
      <c r="AC6" s="406"/>
      <c r="AD6" s="407"/>
      <c r="AE6" s="1033" t="s">
        <v>222</v>
      </c>
      <c r="AF6" s="1034"/>
      <c r="AG6" s="1034"/>
      <c r="AH6" s="1034"/>
      <c r="AI6" s="1035"/>
      <c r="AJ6" s="433">
        <f>SUMIFS(AG:AG, AT:AT, "対象", BH:BH, "その他", K:K, "&lt;&gt;*短期入所*")</f>
        <v>0</v>
      </c>
      <c r="AK6" s="521"/>
      <c r="AL6" s="521"/>
      <c r="AM6" s="521"/>
      <c r="AN6" s="521"/>
      <c r="AO6" s="521"/>
      <c r="AP6" s="522"/>
      <c r="AQ6" s="514"/>
      <c r="AR6" s="521"/>
      <c r="AS6" s="514"/>
      <c r="AT6" s="514"/>
      <c r="AU6" s="523"/>
      <c r="AV6" s="523"/>
      <c r="AW6" s="523"/>
      <c r="AX6" s="1085"/>
      <c r="AY6" s="1085"/>
      <c r="AZ6" s="1085"/>
      <c r="BA6" s="1085"/>
      <c r="BB6" s="1085"/>
      <c r="BC6" s="1085"/>
      <c r="BD6" s="1085"/>
      <c r="BE6" s="1085"/>
      <c r="BF6" s="1085"/>
      <c r="BG6" s="1085"/>
      <c r="BH6" s="1085"/>
      <c r="BI6" s="1085"/>
      <c r="BJ6" s="524"/>
      <c r="BK6" s="1085"/>
      <c r="BL6" s="1085"/>
      <c r="BM6" s="1085"/>
      <c r="BN6" s="1085"/>
      <c r="BO6" s="1085"/>
    </row>
    <row r="7" spans="1:68" s="516" customFormat="1" ht="35.25" customHeight="1" thickBot="1">
      <c r="A7" s="1036" t="s">
        <v>223</v>
      </c>
      <c r="B7" s="1036"/>
      <c r="C7" s="1036"/>
      <c r="D7" s="1036"/>
      <c r="E7" s="1036"/>
      <c r="F7" s="1036"/>
      <c r="G7" s="1036"/>
      <c r="H7" s="1036"/>
      <c r="I7" s="1036"/>
      <c r="J7" s="1036"/>
      <c r="K7" s="1036"/>
      <c r="L7" s="1036"/>
      <c r="M7" s="1036"/>
      <c r="N7" s="434"/>
      <c r="O7" s="403"/>
      <c r="P7" s="430"/>
      <c r="Q7" s="404"/>
      <c r="R7" s="405"/>
      <c r="S7" s="283"/>
      <c r="T7" s="406"/>
      <c r="U7" s="406"/>
      <c r="V7" s="406"/>
      <c r="W7" s="406"/>
      <c r="X7" s="406"/>
      <c r="Y7" s="406"/>
      <c r="Z7" s="406"/>
      <c r="AA7" s="406"/>
      <c r="AB7" s="406"/>
      <c r="AC7" s="406"/>
      <c r="AD7" s="407"/>
      <c r="AE7" s="1033" t="s">
        <v>224</v>
      </c>
      <c r="AF7" s="1034"/>
      <c r="AG7" s="1034"/>
      <c r="AH7" s="1034"/>
      <c r="AI7" s="1035"/>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1082"/>
      <c r="AR8" s="1082"/>
      <c r="AS8" s="1082"/>
      <c r="AT8" s="1082"/>
      <c r="AU8" s="1082"/>
      <c r="AV8" s="1082"/>
      <c r="AW8" s="1082"/>
      <c r="AX8" s="1082"/>
      <c r="AY8" s="525"/>
      <c r="AZ8" s="1082"/>
      <c r="BA8" s="1082"/>
      <c r="BB8" s="1082"/>
      <c r="BC8" s="1082"/>
      <c r="BD8" s="1082"/>
      <c r="BE8" s="1082"/>
      <c r="BF8" s="525"/>
      <c r="BG8" s="1082"/>
      <c r="BH8" s="1082"/>
      <c r="BI8" s="1082"/>
      <c r="BJ8" s="1082"/>
      <c r="BK8" s="1082"/>
    </row>
    <row r="9" spans="1:68" s="527" customFormat="1" ht="31.95"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1083" t="str">
        <f>IF(D3="", "", IFERROR(IF(COUNTIF(AP12:AP111,"未入力")=0,"○","×"),""))</f>
        <v>○</v>
      </c>
      <c r="AD9" s="1084"/>
      <c r="AE9" s="441" t="str">
        <f>IF(D3="", "", IFERROR(IF(COUNTIF(AQ:AQ,"未入力")=0,"○","×"),""))</f>
        <v>○</v>
      </c>
      <c r="AF9" s="441" t="str">
        <f>IF(D3="", "", IFERROR(IF(COUNTIF(AS:AS,"未入力")=0,"○","×"),""))</f>
        <v>○</v>
      </c>
      <c r="AG9" s="1083" t="str">
        <f>IF(D3="", "", IFERROR(IF(COUNTIF(AW:AW,"未入力")=0,"○","×"),""))</f>
        <v>○</v>
      </c>
      <c r="AH9" s="1084"/>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1054"/>
      <c r="B10" s="1056" t="s">
        <v>225</v>
      </c>
      <c r="C10" s="1057"/>
      <c r="D10" s="1057"/>
      <c r="E10" s="1057"/>
      <c r="F10" s="1058"/>
      <c r="G10" s="1062" t="s">
        <v>39</v>
      </c>
      <c r="H10" s="1075" t="s">
        <v>40</v>
      </c>
      <c r="I10" s="1075"/>
      <c r="J10" s="1076" t="s">
        <v>226</v>
      </c>
      <c r="K10" s="1078" t="s">
        <v>42</v>
      </c>
      <c r="L10" s="1047" t="s">
        <v>227</v>
      </c>
      <c r="M10" s="1049" t="s">
        <v>228</v>
      </c>
      <c r="N10" s="1051" t="s">
        <v>229</v>
      </c>
      <c r="O10" s="1046" t="s">
        <v>230</v>
      </c>
      <c r="P10" s="1037" t="s">
        <v>231</v>
      </c>
      <c r="Q10" s="1038"/>
      <c r="R10" s="1038"/>
      <c r="S10" s="1038"/>
      <c r="T10" s="1038"/>
      <c r="U10" s="1038"/>
      <c r="V10" s="1038"/>
      <c r="W10" s="1038"/>
      <c r="X10" s="1038"/>
      <c r="Y10" s="1038"/>
      <c r="Z10" s="1038"/>
      <c r="AA10" s="1039"/>
      <c r="AB10" s="1043" t="s">
        <v>232</v>
      </c>
      <c r="AC10" s="1045" t="s">
        <v>233</v>
      </c>
      <c r="AD10" s="1046"/>
      <c r="AE10" s="443" t="s">
        <v>234</v>
      </c>
      <c r="AF10" s="443" t="s">
        <v>235</v>
      </c>
      <c r="AG10" s="1064" t="s">
        <v>236</v>
      </c>
      <c r="AH10" s="1046"/>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1055"/>
      <c r="B11" s="1059"/>
      <c r="C11" s="1060"/>
      <c r="D11" s="1060"/>
      <c r="E11" s="1060"/>
      <c r="F11" s="1061"/>
      <c r="G11" s="1063"/>
      <c r="H11" s="446" t="s">
        <v>240</v>
      </c>
      <c r="I11" s="446" t="s">
        <v>241</v>
      </c>
      <c r="J11" s="1077"/>
      <c r="K11" s="1079"/>
      <c r="L11" s="1048"/>
      <c r="M11" s="1050"/>
      <c r="N11" s="1052"/>
      <c r="O11" s="1053"/>
      <c r="P11" s="1040"/>
      <c r="Q11" s="1041"/>
      <c r="R11" s="1041"/>
      <c r="S11" s="1041"/>
      <c r="T11" s="1041"/>
      <c r="U11" s="1041"/>
      <c r="V11" s="1041"/>
      <c r="W11" s="1041"/>
      <c r="X11" s="1041"/>
      <c r="Y11" s="1041"/>
      <c r="Z11" s="1041"/>
      <c r="AA11" s="1042"/>
      <c r="AB11" s="1044"/>
      <c r="AC11" s="447" t="s">
        <v>242</v>
      </c>
      <c r="AD11" s="448" t="s">
        <v>243</v>
      </c>
      <c r="AE11" s="449" t="s">
        <v>244</v>
      </c>
      <c r="AF11" s="450" t="s">
        <v>245</v>
      </c>
      <c r="AG11" s="450" t="s">
        <v>246</v>
      </c>
      <c r="AH11" s="451" t="s">
        <v>247</v>
      </c>
      <c r="AI11" s="452" t="s">
        <v>248</v>
      </c>
      <c r="AJ11" s="453" t="s">
        <v>249</v>
      </c>
      <c r="AK11" s="1080" t="s">
        <v>250</v>
      </c>
      <c r="AL11" s="1081"/>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5" customHeight="1" thickBot="1">
      <c r="A12" s="454">
        <v>1</v>
      </c>
      <c r="B12" s="1026" t="str">
        <f>IF(基本情報入力シート!B40="","",基本情報入力シート!B40)</f>
        <v>1111111111</v>
      </c>
      <c r="C12" s="1027"/>
      <c r="D12" s="1027"/>
      <c r="E12" s="1027"/>
      <c r="F12" s="1028"/>
      <c r="G12" s="455" t="str">
        <f>IF(基本情報入力シート!L40="", "", 基本情報入力シート!L40)</f>
        <v>長野県</v>
      </c>
      <c r="H12" s="455" t="str">
        <f>IF(基本情報入力シート!Q40="", "", 基本情報入力シート!Q40)</f>
        <v>長野県</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10</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8575000</v>
      </c>
      <c r="AC12" s="460">
        <f>IFERROR(ROUNDDOWN(ROUNDDOWN(ROUND(L12*VLOOKUP(K12,【参考】数式用!$A$4:$F$57,MATCH("処遇改善加算Ⅳ",【参考】数式用!$C$3:$F$3,0)+2,0),0)*M12,0)*Z12*0.5,0), "")</f>
        <v>2537500</v>
      </c>
      <c r="AD12" s="156" t="s">
        <v>2516</v>
      </c>
      <c r="AE12" s="157" t="s">
        <v>2516</v>
      </c>
      <c r="AF12" s="157" t="s">
        <v>2516</v>
      </c>
      <c r="AG12" s="158">
        <v>0</v>
      </c>
      <c r="AH12" s="159" t="s">
        <v>430</v>
      </c>
      <c r="AI12" s="161" t="s">
        <v>388</v>
      </c>
      <c r="AJ12" s="161" t="s">
        <v>392</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長野県</v>
      </c>
      <c r="BF12" s="635">
        <f>IF(COUNTIF(BD:BD,"*入力必要*"),1,0)</f>
        <v>1</v>
      </c>
      <c r="BG12" s="635">
        <f>IF(COUNTIF(AH$12:AH$1048576,"*その他*"),1,0)</f>
        <v>1</v>
      </c>
      <c r="BH12" s="634" t="str">
        <f>VLOOKUP(K12,【参考】数式用!$A$2:$O$57,15,FALSE)</f>
        <v>その他</v>
      </c>
      <c r="BM12" s="548"/>
    </row>
    <row r="13" spans="1:68" s="549" customFormat="1" ht="109.95" customHeight="1" thickBot="1">
      <c r="A13" s="454">
        <v>2</v>
      </c>
      <c r="B13" s="1026" t="str">
        <f>IF(基本情報入力シート!B41="","",基本情報入力シート!B41)</f>
        <v>1111111112</v>
      </c>
      <c r="C13" s="1027"/>
      <c r="D13" s="1027"/>
      <c r="E13" s="1027"/>
      <c r="F13" s="1028"/>
      <c r="G13" s="455" t="str">
        <f>IF(基本情報入力シート!L41="", "", 基本情報入力シート!L41)</f>
        <v>長野県</v>
      </c>
      <c r="H13" s="455" t="str">
        <f>IF(基本情報入力シート!Q41="", "", 基本情報入力シート!Q41)</f>
        <v>長野県</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4078800</v>
      </c>
      <c r="AC13" s="460">
        <f>IFERROR(ROUNDDOWN(ROUNDDOWN(ROUND(L13*VLOOKUP(K13,【参考】数式用!$A$4:$F$57,MATCH("処遇改善加算Ⅳ",【参考】数式用!$C$3:$F$3,0)+2,0),0)*M13,0)*Z13*0.5,0), "")</f>
        <v>1450240</v>
      </c>
      <c r="AD13" s="156" t="s">
        <v>2516</v>
      </c>
      <c r="AE13" s="157" t="s">
        <v>2516</v>
      </c>
      <c r="AF13" s="157" t="s">
        <v>2516</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長野県</v>
      </c>
      <c r="BF13" s="514"/>
      <c r="BG13" s="514"/>
      <c r="BH13" s="633" t="str">
        <f>VLOOKUP(K13,【参考】数式用!$A$2:$O$57,15,FALSE)</f>
        <v>その他</v>
      </c>
      <c r="BI13" s="514"/>
      <c r="BJ13" s="514"/>
      <c r="BK13" s="514"/>
      <c r="BL13" s="514"/>
      <c r="BM13" s="514"/>
      <c r="BN13" s="514"/>
      <c r="BO13" s="515"/>
      <c r="BP13" s="516"/>
    </row>
    <row r="14" spans="1:68" s="549" customFormat="1" ht="109.95" customHeight="1" thickBot="1">
      <c r="A14" s="454">
        <v>3</v>
      </c>
      <c r="B14" s="1026" t="str">
        <f>IF(基本情報入力シート!B42="","",基本情報入力シート!B42)</f>
        <v>1111111113</v>
      </c>
      <c r="C14" s="1027"/>
      <c r="D14" s="1027"/>
      <c r="E14" s="1027"/>
      <c r="F14" s="1028"/>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2516</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5" customHeight="1" thickBot="1">
      <c r="A15" s="454">
        <v>4</v>
      </c>
      <c r="B15" s="1026" t="str">
        <f>IF(基本情報入力シート!B43="","",基本情報入力シート!B43)</f>
        <v>1111111114</v>
      </c>
      <c r="C15" s="1027"/>
      <c r="D15" s="1027"/>
      <c r="E15" s="1027"/>
      <c r="F15" s="1028"/>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5" customHeight="1" thickBot="1">
      <c r="A16" s="454">
        <v>5</v>
      </c>
      <c r="B16" s="1026" t="str">
        <f>IF(基本情報入力シート!B44="","",基本情報入力シート!B44)</f>
        <v>1111111115</v>
      </c>
      <c r="C16" s="1027"/>
      <c r="D16" s="1027"/>
      <c r="E16" s="1027"/>
      <c r="F16" s="1028"/>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5" customHeight="1" thickBot="1">
      <c r="A17" s="454">
        <v>6</v>
      </c>
      <c r="B17" s="1026" t="str">
        <f>IF(基本情報入力シート!B45="","",基本情報入力シート!B45)</f>
        <v>1111111116</v>
      </c>
      <c r="C17" s="1027"/>
      <c r="D17" s="1027"/>
      <c r="E17" s="1027"/>
      <c r="F17" s="1028"/>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5" customHeight="1" thickBot="1">
      <c r="A18" s="454">
        <v>7</v>
      </c>
      <c r="B18" s="1026" t="str">
        <f>IF(基本情報入力シート!B46="","",基本情報入力シート!B46)</f>
        <v/>
      </c>
      <c r="C18" s="1027"/>
      <c r="D18" s="1027"/>
      <c r="E18" s="1027"/>
      <c r="F18" s="1028"/>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5" customHeight="1" thickBot="1">
      <c r="A19" s="454">
        <v>8</v>
      </c>
      <c r="B19" s="1026" t="str">
        <f>IF(基本情報入力シート!B47="","",基本情報入力シート!B47)</f>
        <v/>
      </c>
      <c r="C19" s="1027"/>
      <c r="D19" s="1027"/>
      <c r="E19" s="1027"/>
      <c r="F19" s="1028"/>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5" customHeight="1" thickBot="1">
      <c r="A20" s="454">
        <v>9</v>
      </c>
      <c r="B20" s="1026" t="str">
        <f>IF(基本情報入力シート!B48="","",基本情報入力シート!B48)</f>
        <v/>
      </c>
      <c r="C20" s="1027"/>
      <c r="D20" s="1027"/>
      <c r="E20" s="1027"/>
      <c r="F20" s="1028"/>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5" customHeight="1" thickBot="1">
      <c r="A21" s="454">
        <v>10</v>
      </c>
      <c r="B21" s="1026" t="str">
        <f>IF(基本情報入力シート!B49="","",基本情報入力シート!B49)</f>
        <v/>
      </c>
      <c r="C21" s="1027"/>
      <c r="D21" s="1027"/>
      <c r="E21" s="1027"/>
      <c r="F21" s="1028"/>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5" customHeight="1" thickBot="1">
      <c r="A22" s="454">
        <v>11</v>
      </c>
      <c r="B22" s="1026" t="str">
        <f>IF(基本情報入力シート!B50="","",基本情報入力シート!B50)</f>
        <v/>
      </c>
      <c r="C22" s="1027"/>
      <c r="D22" s="1027"/>
      <c r="E22" s="1027"/>
      <c r="F22" s="1028"/>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5" customHeight="1" thickBot="1">
      <c r="A23" s="454">
        <v>12</v>
      </c>
      <c r="B23" s="1026" t="str">
        <f>IF(基本情報入力シート!B51="","",基本情報入力シート!B51)</f>
        <v/>
      </c>
      <c r="C23" s="1027"/>
      <c r="D23" s="1027"/>
      <c r="E23" s="1027"/>
      <c r="F23" s="1028"/>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5" customHeight="1" thickBot="1">
      <c r="A24" s="454">
        <v>13</v>
      </c>
      <c r="B24" s="1026" t="str">
        <f>IF(基本情報入力シート!B52="","",基本情報入力シート!B52)</f>
        <v/>
      </c>
      <c r="C24" s="1027"/>
      <c r="D24" s="1027"/>
      <c r="E24" s="1027"/>
      <c r="F24" s="1028"/>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5" customHeight="1" thickBot="1">
      <c r="A25" s="454">
        <v>14</v>
      </c>
      <c r="B25" s="1026" t="str">
        <f>IF(基本情報入力シート!B53="","",基本情報入力シート!B53)</f>
        <v/>
      </c>
      <c r="C25" s="1027"/>
      <c r="D25" s="1027"/>
      <c r="E25" s="1027"/>
      <c r="F25" s="1028"/>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5" customHeight="1" thickBot="1">
      <c r="A26" s="454">
        <v>15</v>
      </c>
      <c r="B26" s="1026" t="str">
        <f>IF(基本情報入力シート!B54="","",基本情報入力シート!B54)</f>
        <v/>
      </c>
      <c r="C26" s="1027"/>
      <c r="D26" s="1027"/>
      <c r="E26" s="1027"/>
      <c r="F26" s="1028"/>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5" customHeight="1" thickBot="1">
      <c r="A27" s="454">
        <v>16</v>
      </c>
      <c r="B27" s="1026" t="str">
        <f>IF(基本情報入力シート!B55="","",基本情報入力シート!B55)</f>
        <v/>
      </c>
      <c r="C27" s="1027"/>
      <c r="D27" s="1027"/>
      <c r="E27" s="1027"/>
      <c r="F27" s="1028"/>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5" customHeight="1" thickBot="1">
      <c r="A28" s="454">
        <v>17</v>
      </c>
      <c r="B28" s="1026" t="str">
        <f>IF(基本情報入力シート!B56="","",基本情報入力シート!B56)</f>
        <v/>
      </c>
      <c r="C28" s="1027"/>
      <c r="D28" s="1027"/>
      <c r="E28" s="1027"/>
      <c r="F28" s="1028"/>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5" customHeight="1" thickBot="1">
      <c r="A29" s="454">
        <v>18</v>
      </c>
      <c r="B29" s="1026" t="str">
        <f>IF(基本情報入力シート!B57="","",基本情報入力シート!B57)</f>
        <v/>
      </c>
      <c r="C29" s="1027"/>
      <c r="D29" s="1027"/>
      <c r="E29" s="1027"/>
      <c r="F29" s="1028"/>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5" customHeight="1" thickBot="1">
      <c r="A30" s="454">
        <v>19</v>
      </c>
      <c r="B30" s="1026" t="str">
        <f>IF(基本情報入力シート!B58="","",基本情報入力シート!B58)</f>
        <v/>
      </c>
      <c r="C30" s="1027"/>
      <c r="D30" s="1027"/>
      <c r="E30" s="1027"/>
      <c r="F30" s="1028"/>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5" customHeight="1" thickBot="1">
      <c r="A31" s="454">
        <v>20</v>
      </c>
      <c r="B31" s="1026" t="str">
        <f>IF(基本情報入力シート!B59="","",基本情報入力シート!B59)</f>
        <v/>
      </c>
      <c r="C31" s="1027"/>
      <c r="D31" s="1027"/>
      <c r="E31" s="1027"/>
      <c r="F31" s="1028"/>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5" customHeight="1" thickBot="1">
      <c r="A32" s="454">
        <v>21</v>
      </c>
      <c r="B32" s="1026" t="str">
        <f>IF(基本情報入力シート!B60="","",基本情報入力シート!B60)</f>
        <v/>
      </c>
      <c r="C32" s="1027"/>
      <c r="D32" s="1027"/>
      <c r="E32" s="1027"/>
      <c r="F32" s="1028"/>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5" customHeight="1" thickBot="1">
      <c r="A33" s="454">
        <v>22</v>
      </c>
      <c r="B33" s="1026" t="str">
        <f>IF(基本情報入力シート!B61="","",基本情報入力シート!B61)</f>
        <v/>
      </c>
      <c r="C33" s="1027"/>
      <c r="D33" s="1027"/>
      <c r="E33" s="1027"/>
      <c r="F33" s="1028"/>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5" customHeight="1" thickBot="1">
      <c r="A34" s="454">
        <v>23</v>
      </c>
      <c r="B34" s="1026" t="str">
        <f>IF(基本情報入力シート!B62="","",基本情報入力シート!B62)</f>
        <v/>
      </c>
      <c r="C34" s="1027"/>
      <c r="D34" s="1027"/>
      <c r="E34" s="1027"/>
      <c r="F34" s="1028"/>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5" customHeight="1" thickBot="1">
      <c r="A35" s="454">
        <v>24</v>
      </c>
      <c r="B35" s="1026" t="str">
        <f>IF(基本情報入力シート!B63="","",基本情報入力シート!B63)</f>
        <v/>
      </c>
      <c r="C35" s="1027"/>
      <c r="D35" s="1027"/>
      <c r="E35" s="1027"/>
      <c r="F35" s="1028"/>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5" customHeight="1" thickBot="1">
      <c r="A36" s="454">
        <v>25</v>
      </c>
      <c r="B36" s="1026" t="str">
        <f>IF(基本情報入力シート!B64="","",基本情報入力シート!B64)</f>
        <v/>
      </c>
      <c r="C36" s="1027"/>
      <c r="D36" s="1027"/>
      <c r="E36" s="1027"/>
      <c r="F36" s="1028"/>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5" customHeight="1" thickBot="1">
      <c r="A37" s="454">
        <v>26</v>
      </c>
      <c r="B37" s="1026" t="str">
        <f>IF(基本情報入力シート!B65="","",基本情報入力シート!B65)</f>
        <v/>
      </c>
      <c r="C37" s="1027"/>
      <c r="D37" s="1027"/>
      <c r="E37" s="1027"/>
      <c r="F37" s="1028"/>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5" customHeight="1" thickBot="1">
      <c r="A38" s="454">
        <v>27</v>
      </c>
      <c r="B38" s="1026" t="str">
        <f>IF(基本情報入力シート!B66="","",基本情報入力シート!B66)</f>
        <v/>
      </c>
      <c r="C38" s="1027"/>
      <c r="D38" s="1027"/>
      <c r="E38" s="1027"/>
      <c r="F38" s="1028"/>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5" customHeight="1" thickBot="1">
      <c r="A39" s="454">
        <v>28</v>
      </c>
      <c r="B39" s="1026" t="str">
        <f>IF(基本情報入力シート!B67="","",基本情報入力シート!B67)</f>
        <v/>
      </c>
      <c r="C39" s="1027"/>
      <c r="D39" s="1027"/>
      <c r="E39" s="1027"/>
      <c r="F39" s="1028"/>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5" customHeight="1" thickBot="1">
      <c r="A40" s="454">
        <v>29</v>
      </c>
      <c r="B40" s="1026" t="str">
        <f>IF(基本情報入力シート!B68="","",基本情報入力シート!B68)</f>
        <v/>
      </c>
      <c r="C40" s="1027"/>
      <c r="D40" s="1027"/>
      <c r="E40" s="1027"/>
      <c r="F40" s="1028"/>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5" customHeight="1" thickBot="1">
      <c r="A41" s="454">
        <v>30</v>
      </c>
      <c r="B41" s="1026" t="str">
        <f>IF(基本情報入力シート!B69="","",基本情報入力シート!B69)</f>
        <v/>
      </c>
      <c r="C41" s="1027"/>
      <c r="D41" s="1027"/>
      <c r="E41" s="1027"/>
      <c r="F41" s="1028"/>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5" customHeight="1" thickBot="1">
      <c r="A42" s="454">
        <v>31</v>
      </c>
      <c r="B42" s="1026" t="str">
        <f>IF(基本情報入力シート!B70="","",基本情報入力シート!B70)</f>
        <v/>
      </c>
      <c r="C42" s="1027"/>
      <c r="D42" s="1027"/>
      <c r="E42" s="1027"/>
      <c r="F42" s="1028"/>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5" customHeight="1" thickBot="1">
      <c r="A43" s="454">
        <v>32</v>
      </c>
      <c r="B43" s="1026" t="str">
        <f>IF(基本情報入力シート!B71="","",基本情報入力シート!B71)</f>
        <v/>
      </c>
      <c r="C43" s="1027"/>
      <c r="D43" s="1027"/>
      <c r="E43" s="1027"/>
      <c r="F43" s="1028"/>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5" customHeight="1" thickBot="1">
      <c r="A44" s="454">
        <v>33</v>
      </c>
      <c r="B44" s="1026" t="str">
        <f>IF(基本情報入力シート!B72="","",基本情報入力シート!B72)</f>
        <v/>
      </c>
      <c r="C44" s="1027"/>
      <c r="D44" s="1027"/>
      <c r="E44" s="1027"/>
      <c r="F44" s="1028"/>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5" customHeight="1" thickBot="1">
      <c r="A45" s="454">
        <v>34</v>
      </c>
      <c r="B45" s="1026" t="str">
        <f>IF(基本情報入力シート!B73="","",基本情報入力シート!B73)</f>
        <v/>
      </c>
      <c r="C45" s="1027"/>
      <c r="D45" s="1027"/>
      <c r="E45" s="1027"/>
      <c r="F45" s="1028"/>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5" customHeight="1" thickBot="1">
      <c r="A46" s="454">
        <v>35</v>
      </c>
      <c r="B46" s="1026" t="str">
        <f>IF(基本情報入力シート!B74="","",基本情報入力シート!B74)</f>
        <v/>
      </c>
      <c r="C46" s="1027"/>
      <c r="D46" s="1027"/>
      <c r="E46" s="1027"/>
      <c r="F46" s="1028"/>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5" customHeight="1" thickBot="1">
      <c r="A47" s="454">
        <v>36</v>
      </c>
      <c r="B47" s="1026" t="str">
        <f>IF(基本情報入力シート!B75="","",基本情報入力シート!B75)</f>
        <v/>
      </c>
      <c r="C47" s="1027"/>
      <c r="D47" s="1027"/>
      <c r="E47" s="1027"/>
      <c r="F47" s="1028"/>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5" customHeight="1" thickBot="1">
      <c r="A48" s="454">
        <v>37</v>
      </c>
      <c r="B48" s="1026" t="str">
        <f>IF(基本情報入力シート!B76="","",基本情報入力シート!B76)</f>
        <v/>
      </c>
      <c r="C48" s="1027"/>
      <c r="D48" s="1027"/>
      <c r="E48" s="1027"/>
      <c r="F48" s="1028"/>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5" customHeight="1" thickBot="1">
      <c r="A49" s="454">
        <v>38</v>
      </c>
      <c r="B49" s="1026" t="str">
        <f>IF(基本情報入力シート!B77="","",基本情報入力シート!B77)</f>
        <v/>
      </c>
      <c r="C49" s="1027"/>
      <c r="D49" s="1027"/>
      <c r="E49" s="1027"/>
      <c r="F49" s="1028"/>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5" customHeight="1" thickBot="1">
      <c r="A50" s="454">
        <v>39</v>
      </c>
      <c r="B50" s="1026" t="str">
        <f>IF(基本情報入力シート!B78="","",基本情報入力シート!B78)</f>
        <v/>
      </c>
      <c r="C50" s="1027"/>
      <c r="D50" s="1027"/>
      <c r="E50" s="1027"/>
      <c r="F50" s="1028"/>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5" customHeight="1" thickBot="1">
      <c r="A51" s="454">
        <v>40</v>
      </c>
      <c r="B51" s="1026" t="str">
        <f>IF(基本情報入力シート!B79="","",基本情報入力シート!B79)</f>
        <v/>
      </c>
      <c r="C51" s="1027"/>
      <c r="D51" s="1027"/>
      <c r="E51" s="1027"/>
      <c r="F51" s="1028"/>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5" customHeight="1" thickBot="1">
      <c r="A52" s="454">
        <v>41</v>
      </c>
      <c r="B52" s="1026" t="str">
        <f>IF(基本情報入力シート!B80="","",基本情報入力シート!B80)</f>
        <v/>
      </c>
      <c r="C52" s="1027"/>
      <c r="D52" s="1027"/>
      <c r="E52" s="1027"/>
      <c r="F52" s="1028"/>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5" customHeight="1" thickBot="1">
      <c r="A53" s="454">
        <v>42</v>
      </c>
      <c r="B53" s="1026" t="str">
        <f>IF(基本情報入力シート!B81="","",基本情報入力シート!B81)</f>
        <v/>
      </c>
      <c r="C53" s="1027"/>
      <c r="D53" s="1027"/>
      <c r="E53" s="1027"/>
      <c r="F53" s="1028"/>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5" customHeight="1" thickBot="1">
      <c r="A54" s="454">
        <v>43</v>
      </c>
      <c r="B54" s="1026" t="str">
        <f>IF(基本情報入力シート!B82="","",基本情報入力シート!B82)</f>
        <v/>
      </c>
      <c r="C54" s="1027"/>
      <c r="D54" s="1027"/>
      <c r="E54" s="1027"/>
      <c r="F54" s="1028"/>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5" customHeight="1" thickBot="1">
      <c r="A55" s="454">
        <v>44</v>
      </c>
      <c r="B55" s="1026" t="str">
        <f>IF(基本情報入力シート!B83="","",基本情報入力シート!B83)</f>
        <v/>
      </c>
      <c r="C55" s="1027"/>
      <c r="D55" s="1027"/>
      <c r="E55" s="1027"/>
      <c r="F55" s="1028"/>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5" customHeight="1" thickBot="1">
      <c r="A56" s="454">
        <v>45</v>
      </c>
      <c r="B56" s="1026" t="str">
        <f>IF(基本情報入力シート!B84="","",基本情報入力シート!B84)</f>
        <v/>
      </c>
      <c r="C56" s="1027"/>
      <c r="D56" s="1027"/>
      <c r="E56" s="1027"/>
      <c r="F56" s="1028"/>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5" customHeight="1" thickBot="1">
      <c r="A57" s="454">
        <v>46</v>
      </c>
      <c r="B57" s="1026" t="str">
        <f>IF(基本情報入力シート!B85="","",基本情報入力シート!B85)</f>
        <v/>
      </c>
      <c r="C57" s="1027"/>
      <c r="D57" s="1027"/>
      <c r="E57" s="1027"/>
      <c r="F57" s="1028"/>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5" customHeight="1" thickBot="1">
      <c r="A58" s="454">
        <v>47</v>
      </c>
      <c r="B58" s="1026" t="str">
        <f>IF(基本情報入力シート!B86="","",基本情報入力シート!B86)</f>
        <v/>
      </c>
      <c r="C58" s="1027"/>
      <c r="D58" s="1027"/>
      <c r="E58" s="1027"/>
      <c r="F58" s="1028"/>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5" customHeight="1" thickBot="1">
      <c r="A59" s="454">
        <v>48</v>
      </c>
      <c r="B59" s="1026" t="str">
        <f>IF(基本情報入力シート!B87="","",基本情報入力シート!B87)</f>
        <v/>
      </c>
      <c r="C59" s="1027"/>
      <c r="D59" s="1027"/>
      <c r="E59" s="1027"/>
      <c r="F59" s="1028"/>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5" customHeight="1" thickBot="1">
      <c r="A60" s="454">
        <v>49</v>
      </c>
      <c r="B60" s="1026" t="str">
        <f>IF(基本情報入力シート!B88="","",基本情報入力シート!B88)</f>
        <v/>
      </c>
      <c r="C60" s="1027"/>
      <c r="D60" s="1027"/>
      <c r="E60" s="1027"/>
      <c r="F60" s="1028"/>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5" customHeight="1" thickBot="1">
      <c r="A61" s="454">
        <v>50</v>
      </c>
      <c r="B61" s="1026" t="str">
        <f>IF(基本情報入力シート!B89="","",基本情報入力シート!B89)</f>
        <v/>
      </c>
      <c r="C61" s="1027"/>
      <c r="D61" s="1027"/>
      <c r="E61" s="1027"/>
      <c r="F61" s="1028"/>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5" customHeight="1" thickBot="1">
      <c r="A62" s="454">
        <v>51</v>
      </c>
      <c r="B62" s="1026" t="str">
        <f>IF(基本情報入力シート!B90="","",基本情報入力シート!B90)</f>
        <v/>
      </c>
      <c r="C62" s="1027"/>
      <c r="D62" s="1027"/>
      <c r="E62" s="1027"/>
      <c r="F62" s="1028"/>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5" customHeight="1" thickBot="1">
      <c r="A63" s="454">
        <v>52</v>
      </c>
      <c r="B63" s="1026" t="str">
        <f>IF(基本情報入力シート!B91="","",基本情報入力シート!B91)</f>
        <v/>
      </c>
      <c r="C63" s="1027"/>
      <c r="D63" s="1027"/>
      <c r="E63" s="1027"/>
      <c r="F63" s="1028"/>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5" customHeight="1" thickBot="1">
      <c r="A64" s="454">
        <v>53</v>
      </c>
      <c r="B64" s="1026" t="str">
        <f>IF(基本情報入力シート!B92="","",基本情報入力シート!B92)</f>
        <v/>
      </c>
      <c r="C64" s="1027"/>
      <c r="D64" s="1027"/>
      <c r="E64" s="1027"/>
      <c r="F64" s="1028"/>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5" customHeight="1" thickBot="1">
      <c r="A65" s="454">
        <v>54</v>
      </c>
      <c r="B65" s="1026" t="str">
        <f>IF(基本情報入力シート!B93="","",基本情報入力シート!B93)</f>
        <v/>
      </c>
      <c r="C65" s="1027"/>
      <c r="D65" s="1027"/>
      <c r="E65" s="1027"/>
      <c r="F65" s="1028"/>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5" customHeight="1" thickBot="1">
      <c r="A66" s="454">
        <v>55</v>
      </c>
      <c r="B66" s="1026" t="str">
        <f>IF(基本情報入力シート!B94="","",基本情報入力シート!B94)</f>
        <v/>
      </c>
      <c r="C66" s="1027"/>
      <c r="D66" s="1027"/>
      <c r="E66" s="1027"/>
      <c r="F66" s="1028"/>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5" customHeight="1" thickBot="1">
      <c r="A67" s="454">
        <v>56</v>
      </c>
      <c r="B67" s="1026" t="str">
        <f>IF(基本情報入力シート!B95="","",基本情報入力シート!B95)</f>
        <v/>
      </c>
      <c r="C67" s="1027"/>
      <c r="D67" s="1027"/>
      <c r="E67" s="1027"/>
      <c r="F67" s="1028"/>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5" customHeight="1" thickBot="1">
      <c r="A68" s="454">
        <v>57</v>
      </c>
      <c r="B68" s="1026" t="str">
        <f>IF(基本情報入力シート!B96="","",基本情報入力シート!B96)</f>
        <v/>
      </c>
      <c r="C68" s="1027"/>
      <c r="D68" s="1027"/>
      <c r="E68" s="1027"/>
      <c r="F68" s="1028"/>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5" customHeight="1" thickBot="1">
      <c r="A69" s="454">
        <v>58</v>
      </c>
      <c r="B69" s="1026" t="str">
        <f>IF(基本情報入力シート!B97="","",基本情報入力シート!B97)</f>
        <v/>
      </c>
      <c r="C69" s="1027"/>
      <c r="D69" s="1027"/>
      <c r="E69" s="1027"/>
      <c r="F69" s="1028"/>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5" customHeight="1" thickBot="1">
      <c r="A70" s="454">
        <v>59</v>
      </c>
      <c r="B70" s="1026" t="str">
        <f>IF(基本情報入力シート!B98="","",基本情報入力シート!B98)</f>
        <v/>
      </c>
      <c r="C70" s="1027"/>
      <c r="D70" s="1027"/>
      <c r="E70" s="1027"/>
      <c r="F70" s="1028"/>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5" customHeight="1" thickBot="1">
      <c r="A71" s="454">
        <v>60</v>
      </c>
      <c r="B71" s="1026" t="str">
        <f>IF(基本情報入力シート!B99="","",基本情報入力シート!B99)</f>
        <v/>
      </c>
      <c r="C71" s="1027"/>
      <c r="D71" s="1027"/>
      <c r="E71" s="1027"/>
      <c r="F71" s="1028"/>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5" customHeight="1" thickBot="1">
      <c r="A72" s="454">
        <v>61</v>
      </c>
      <c r="B72" s="1026" t="str">
        <f>IF(基本情報入力シート!B100="","",基本情報入力シート!B100)</f>
        <v/>
      </c>
      <c r="C72" s="1027"/>
      <c r="D72" s="1027"/>
      <c r="E72" s="1027"/>
      <c r="F72" s="1028"/>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5" customHeight="1" thickBot="1">
      <c r="A73" s="454">
        <v>62</v>
      </c>
      <c r="B73" s="1026" t="str">
        <f>IF(基本情報入力シート!B101="","",基本情報入力シート!B101)</f>
        <v/>
      </c>
      <c r="C73" s="1027"/>
      <c r="D73" s="1027"/>
      <c r="E73" s="1027"/>
      <c r="F73" s="1028"/>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5" customHeight="1" thickBot="1">
      <c r="A74" s="454">
        <v>63</v>
      </c>
      <c r="B74" s="1026" t="str">
        <f>IF(基本情報入力シート!B102="","",基本情報入力シート!B102)</f>
        <v/>
      </c>
      <c r="C74" s="1027"/>
      <c r="D74" s="1027"/>
      <c r="E74" s="1027"/>
      <c r="F74" s="1028"/>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5" customHeight="1" thickBot="1">
      <c r="A75" s="454">
        <v>64</v>
      </c>
      <c r="B75" s="1026" t="str">
        <f>IF(基本情報入力シート!B103="","",基本情報入力シート!B103)</f>
        <v/>
      </c>
      <c r="C75" s="1027"/>
      <c r="D75" s="1027"/>
      <c r="E75" s="1027"/>
      <c r="F75" s="1028"/>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5" customHeight="1" thickBot="1">
      <c r="A76" s="454">
        <v>65</v>
      </c>
      <c r="B76" s="1026" t="str">
        <f>IF(基本情報入力シート!B104="","",基本情報入力シート!B104)</f>
        <v/>
      </c>
      <c r="C76" s="1027"/>
      <c r="D76" s="1027"/>
      <c r="E76" s="1027"/>
      <c r="F76" s="1028"/>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5" customHeight="1" thickBot="1">
      <c r="A77" s="454">
        <v>66</v>
      </c>
      <c r="B77" s="1026" t="str">
        <f>IF(基本情報入力シート!B105="","",基本情報入力シート!B105)</f>
        <v/>
      </c>
      <c r="C77" s="1027"/>
      <c r="D77" s="1027"/>
      <c r="E77" s="1027"/>
      <c r="F77" s="1028"/>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5" customHeight="1" thickBot="1">
      <c r="A78" s="454">
        <v>67</v>
      </c>
      <c r="B78" s="1026" t="str">
        <f>IF(基本情報入力シート!B106="","",基本情報入力シート!B106)</f>
        <v/>
      </c>
      <c r="C78" s="1027"/>
      <c r="D78" s="1027"/>
      <c r="E78" s="1027"/>
      <c r="F78" s="1028"/>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5" customHeight="1" thickBot="1">
      <c r="A79" s="454">
        <v>68</v>
      </c>
      <c r="B79" s="1026" t="str">
        <f>IF(基本情報入力シート!B107="","",基本情報入力シート!B107)</f>
        <v/>
      </c>
      <c r="C79" s="1027"/>
      <c r="D79" s="1027"/>
      <c r="E79" s="1027"/>
      <c r="F79" s="1028"/>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5" customHeight="1" thickBot="1">
      <c r="A80" s="454">
        <v>69</v>
      </c>
      <c r="B80" s="1026" t="str">
        <f>IF(基本情報入力シート!B108="","",基本情報入力シート!B108)</f>
        <v/>
      </c>
      <c r="C80" s="1027"/>
      <c r="D80" s="1027"/>
      <c r="E80" s="1027"/>
      <c r="F80" s="1028"/>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5" customHeight="1" thickBot="1">
      <c r="A81" s="454">
        <v>70</v>
      </c>
      <c r="B81" s="1026" t="str">
        <f>IF(基本情報入力シート!B109="","",基本情報入力シート!B109)</f>
        <v/>
      </c>
      <c r="C81" s="1027"/>
      <c r="D81" s="1027"/>
      <c r="E81" s="1027"/>
      <c r="F81" s="1028"/>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5" customHeight="1" thickBot="1">
      <c r="A82" s="454">
        <v>71</v>
      </c>
      <c r="B82" s="1026" t="str">
        <f>IF(基本情報入力シート!B110="","",基本情報入力シート!B110)</f>
        <v/>
      </c>
      <c r="C82" s="1027"/>
      <c r="D82" s="1027"/>
      <c r="E82" s="1027"/>
      <c r="F82" s="1028"/>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5" customHeight="1" thickBot="1">
      <c r="A83" s="454">
        <v>72</v>
      </c>
      <c r="B83" s="1026" t="str">
        <f>IF(基本情報入力シート!B111="","",基本情報入力シート!B111)</f>
        <v/>
      </c>
      <c r="C83" s="1027"/>
      <c r="D83" s="1027"/>
      <c r="E83" s="1027"/>
      <c r="F83" s="1028"/>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5" customHeight="1" thickBot="1">
      <c r="A84" s="454">
        <v>73</v>
      </c>
      <c r="B84" s="1026" t="str">
        <f>IF(基本情報入力シート!B112="","",基本情報入力シート!B112)</f>
        <v/>
      </c>
      <c r="C84" s="1027"/>
      <c r="D84" s="1027"/>
      <c r="E84" s="1027"/>
      <c r="F84" s="1028"/>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5" customHeight="1" thickBot="1">
      <c r="A85" s="454">
        <v>74</v>
      </c>
      <c r="B85" s="1026" t="str">
        <f>IF(基本情報入力シート!B113="","",基本情報入力シート!B113)</f>
        <v/>
      </c>
      <c r="C85" s="1027"/>
      <c r="D85" s="1027"/>
      <c r="E85" s="1027"/>
      <c r="F85" s="1028"/>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5" customHeight="1" thickBot="1">
      <c r="A86" s="454">
        <v>75</v>
      </c>
      <c r="B86" s="1026" t="str">
        <f>IF(基本情報入力シート!B114="","",基本情報入力シート!B114)</f>
        <v/>
      </c>
      <c r="C86" s="1027"/>
      <c r="D86" s="1027"/>
      <c r="E86" s="1027"/>
      <c r="F86" s="1028"/>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5" customHeight="1" thickBot="1">
      <c r="A87" s="454">
        <v>76</v>
      </c>
      <c r="B87" s="1026" t="str">
        <f>IF(基本情報入力シート!B115="","",基本情報入力シート!B115)</f>
        <v/>
      </c>
      <c r="C87" s="1027"/>
      <c r="D87" s="1027"/>
      <c r="E87" s="1027"/>
      <c r="F87" s="1028"/>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5" customHeight="1" thickBot="1">
      <c r="A88" s="454">
        <v>77</v>
      </c>
      <c r="B88" s="1026" t="str">
        <f>IF(基本情報入力シート!B116="","",基本情報入力シート!B116)</f>
        <v/>
      </c>
      <c r="C88" s="1027"/>
      <c r="D88" s="1027"/>
      <c r="E88" s="1027"/>
      <c r="F88" s="1028"/>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5" customHeight="1" thickBot="1">
      <c r="A89" s="454">
        <v>78</v>
      </c>
      <c r="B89" s="1026" t="str">
        <f>IF(基本情報入力シート!B117="","",基本情報入力シート!B117)</f>
        <v/>
      </c>
      <c r="C89" s="1027"/>
      <c r="D89" s="1027"/>
      <c r="E89" s="1027"/>
      <c r="F89" s="1028"/>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5" customHeight="1" thickBot="1">
      <c r="A90" s="454">
        <v>79</v>
      </c>
      <c r="B90" s="1026" t="str">
        <f>IF(基本情報入力シート!B118="","",基本情報入力シート!B118)</f>
        <v/>
      </c>
      <c r="C90" s="1027"/>
      <c r="D90" s="1027"/>
      <c r="E90" s="1027"/>
      <c r="F90" s="1028"/>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5" customHeight="1" thickBot="1">
      <c r="A91" s="454">
        <v>80</v>
      </c>
      <c r="B91" s="1026" t="str">
        <f>IF(基本情報入力シート!B119="","",基本情報入力シート!B119)</f>
        <v/>
      </c>
      <c r="C91" s="1027"/>
      <c r="D91" s="1027"/>
      <c r="E91" s="1027"/>
      <c r="F91" s="1028"/>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5" customHeight="1" thickBot="1">
      <c r="A92" s="454">
        <v>81</v>
      </c>
      <c r="B92" s="1026" t="str">
        <f>IF(基本情報入力シート!B120="","",基本情報入力シート!B120)</f>
        <v/>
      </c>
      <c r="C92" s="1027"/>
      <c r="D92" s="1027"/>
      <c r="E92" s="1027"/>
      <c r="F92" s="1028"/>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5" customHeight="1" thickBot="1">
      <c r="A93" s="454">
        <v>82</v>
      </c>
      <c r="B93" s="1026" t="str">
        <f>IF(基本情報入力シート!B121="","",基本情報入力シート!B121)</f>
        <v/>
      </c>
      <c r="C93" s="1027"/>
      <c r="D93" s="1027"/>
      <c r="E93" s="1027"/>
      <c r="F93" s="1028"/>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5" customHeight="1" thickBot="1">
      <c r="A94" s="454">
        <v>83</v>
      </c>
      <c r="B94" s="1026" t="str">
        <f>IF(基本情報入力シート!B122="","",基本情報入力シート!B122)</f>
        <v/>
      </c>
      <c r="C94" s="1027"/>
      <c r="D94" s="1027"/>
      <c r="E94" s="1027"/>
      <c r="F94" s="1028"/>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5" customHeight="1" thickBot="1">
      <c r="A95" s="454">
        <v>84</v>
      </c>
      <c r="B95" s="1026" t="str">
        <f>IF(基本情報入力シート!B123="","",基本情報入力シート!B123)</f>
        <v/>
      </c>
      <c r="C95" s="1027"/>
      <c r="D95" s="1027"/>
      <c r="E95" s="1027"/>
      <c r="F95" s="1028"/>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5" customHeight="1" thickBot="1">
      <c r="A96" s="454">
        <v>85</v>
      </c>
      <c r="B96" s="1026" t="str">
        <f>IF(基本情報入力シート!B124="","",基本情報入力シート!B124)</f>
        <v/>
      </c>
      <c r="C96" s="1027"/>
      <c r="D96" s="1027"/>
      <c r="E96" s="1027"/>
      <c r="F96" s="1028"/>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5" customHeight="1" thickBot="1">
      <c r="A97" s="454">
        <v>86</v>
      </c>
      <c r="B97" s="1026" t="str">
        <f>IF(基本情報入力シート!B125="","",基本情報入力シート!B125)</f>
        <v/>
      </c>
      <c r="C97" s="1027"/>
      <c r="D97" s="1027"/>
      <c r="E97" s="1027"/>
      <c r="F97" s="1028"/>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5" customHeight="1" thickBot="1">
      <c r="A98" s="454">
        <v>87</v>
      </c>
      <c r="B98" s="1026" t="str">
        <f>IF(基本情報入力シート!B126="","",基本情報入力シート!B126)</f>
        <v/>
      </c>
      <c r="C98" s="1027"/>
      <c r="D98" s="1027"/>
      <c r="E98" s="1027"/>
      <c r="F98" s="1028"/>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5" customHeight="1" thickBot="1">
      <c r="A99" s="454">
        <v>88</v>
      </c>
      <c r="B99" s="1026" t="str">
        <f>IF(基本情報入力シート!B127="","",基本情報入力シート!B127)</f>
        <v/>
      </c>
      <c r="C99" s="1027"/>
      <c r="D99" s="1027"/>
      <c r="E99" s="1027"/>
      <c r="F99" s="1028"/>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5" customHeight="1" thickBot="1">
      <c r="A100" s="454">
        <v>89</v>
      </c>
      <c r="B100" s="1026" t="str">
        <f>IF(基本情報入力シート!B128="","",基本情報入力シート!B128)</f>
        <v/>
      </c>
      <c r="C100" s="1027"/>
      <c r="D100" s="1027"/>
      <c r="E100" s="1027"/>
      <c r="F100" s="1028"/>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5" customHeight="1" thickBot="1">
      <c r="A101" s="454">
        <v>90</v>
      </c>
      <c r="B101" s="1026" t="str">
        <f>IF(基本情報入力シート!B129="","",基本情報入力シート!B129)</f>
        <v/>
      </c>
      <c r="C101" s="1027"/>
      <c r="D101" s="1027"/>
      <c r="E101" s="1027"/>
      <c r="F101" s="1028"/>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5" customHeight="1" thickBot="1">
      <c r="A102" s="454">
        <v>91</v>
      </c>
      <c r="B102" s="1026" t="str">
        <f>IF(基本情報入力シート!B130="","",基本情報入力シート!B130)</f>
        <v/>
      </c>
      <c r="C102" s="1027"/>
      <c r="D102" s="1027"/>
      <c r="E102" s="1027"/>
      <c r="F102" s="1028"/>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5" customHeight="1" thickBot="1">
      <c r="A103" s="454">
        <v>92</v>
      </c>
      <c r="B103" s="1026" t="str">
        <f>IF(基本情報入力シート!B131="","",基本情報入力シート!B131)</f>
        <v/>
      </c>
      <c r="C103" s="1027"/>
      <c r="D103" s="1027"/>
      <c r="E103" s="1027"/>
      <c r="F103" s="1028"/>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5" customHeight="1" thickBot="1">
      <c r="A104" s="454">
        <v>93</v>
      </c>
      <c r="B104" s="1026" t="str">
        <f>IF(基本情報入力シート!B132="","",基本情報入力シート!B132)</f>
        <v/>
      </c>
      <c r="C104" s="1027"/>
      <c r="D104" s="1027"/>
      <c r="E104" s="1027"/>
      <c r="F104" s="1028"/>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5" customHeight="1" thickBot="1">
      <c r="A105" s="454">
        <v>94</v>
      </c>
      <c r="B105" s="1026" t="str">
        <f>IF(基本情報入力シート!B133="","",基本情報入力シート!B133)</f>
        <v/>
      </c>
      <c r="C105" s="1027"/>
      <c r="D105" s="1027"/>
      <c r="E105" s="1027"/>
      <c r="F105" s="1028"/>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5" customHeight="1" thickBot="1">
      <c r="A106" s="454">
        <v>95</v>
      </c>
      <c r="B106" s="1026" t="str">
        <f>IF(基本情報入力シート!B134="","",基本情報入力シート!B134)</f>
        <v/>
      </c>
      <c r="C106" s="1027"/>
      <c r="D106" s="1027"/>
      <c r="E106" s="1027"/>
      <c r="F106" s="1028"/>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5" customHeight="1" thickBot="1">
      <c r="A107" s="454">
        <v>96</v>
      </c>
      <c r="B107" s="1026" t="str">
        <f>IF(基本情報入力シート!B135="","",基本情報入力シート!B135)</f>
        <v/>
      </c>
      <c r="C107" s="1027"/>
      <c r="D107" s="1027"/>
      <c r="E107" s="1027"/>
      <c r="F107" s="1028"/>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5" customHeight="1" thickBot="1">
      <c r="A108" s="454">
        <v>97</v>
      </c>
      <c r="B108" s="1026" t="str">
        <f>IF(基本情報入力シート!B136="","",基本情報入力シート!B136)</f>
        <v/>
      </c>
      <c r="C108" s="1027"/>
      <c r="D108" s="1027"/>
      <c r="E108" s="1027"/>
      <c r="F108" s="1028"/>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5" customHeight="1" thickBot="1">
      <c r="A109" s="454">
        <v>98</v>
      </c>
      <c r="B109" s="1026" t="str">
        <f>IF(基本情報入力シート!B137="","",基本情報入力シート!B137)</f>
        <v/>
      </c>
      <c r="C109" s="1027"/>
      <c r="D109" s="1027"/>
      <c r="E109" s="1027"/>
      <c r="F109" s="1028"/>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5" customHeight="1" thickBot="1">
      <c r="A110" s="454">
        <v>99</v>
      </c>
      <c r="B110" s="1026" t="str">
        <f>IF(基本情報入力シート!B138="","",基本情報入力シート!B138)</f>
        <v/>
      </c>
      <c r="C110" s="1027"/>
      <c r="D110" s="1027"/>
      <c r="E110" s="1027"/>
      <c r="F110" s="1028"/>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5" customHeight="1" thickBot="1">
      <c r="A111" s="454">
        <v>100</v>
      </c>
      <c r="B111" s="1029" t="str">
        <f>IF(基本情報入力シート!B139="","",基本情報入力シート!B139)</f>
        <v/>
      </c>
      <c r="C111" s="1030"/>
      <c r="D111" s="1030"/>
      <c r="E111" s="1030"/>
      <c r="F111" s="1031"/>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3"/>
  <conditionalFormatting sqref="A12:AL111">
    <cfRule type="expression" dxfId="30"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9" priority="17">
      <formula>AO12=""</formula>
    </cfRule>
  </conditionalFormatting>
  <conditionalFormatting sqref="Q12:Q113">
    <cfRule type="expression" dxfId="28" priority="4">
      <formula>N12&lt;&gt;""</formula>
    </cfRule>
  </conditionalFormatting>
  <conditionalFormatting sqref="S12:S111">
    <cfRule type="expression" dxfId="27" priority="16">
      <formula>N12&lt;&gt;""</formula>
    </cfRule>
  </conditionalFormatting>
  <conditionalFormatting sqref="U12:U111">
    <cfRule type="expression" dxfId="26" priority="9">
      <formula>N12&lt;&gt;""</formula>
    </cfRule>
  </conditionalFormatting>
  <conditionalFormatting sqref="W12:W111">
    <cfRule type="expression" dxfId="25" priority="15">
      <formula>N12&lt;&gt;""</formula>
    </cfRule>
  </conditionalFormatting>
  <conditionalFormatting sqref="AD12:AD111">
    <cfRule type="expression" dxfId="24" priority="14">
      <formula>AND($N12&lt;&gt;"", $AC12&lt;&gt;0, $AC12&lt;&gt;"")</formula>
    </cfRule>
  </conditionalFormatting>
  <conditionalFormatting sqref="AE12:AE111">
    <cfRule type="expression" dxfId="23" priority="12">
      <formula>AN12="加算対象"</formula>
    </cfRule>
  </conditionalFormatting>
  <conditionalFormatting sqref="AF12:AF111">
    <cfRule type="expression" dxfId="22" priority="10">
      <formula>AR12="AF列に色付け"</formula>
    </cfRule>
  </conditionalFormatting>
  <conditionalFormatting sqref="AF17">
    <cfRule type="expression" dxfId="21" priority="2">
      <formula>AO17="加算対象"</formula>
    </cfRule>
  </conditionalFormatting>
  <conditionalFormatting sqref="AG12:AH111">
    <cfRule type="expression" dxfId="20" priority="21">
      <formula>AU12&lt;&gt;""</formula>
    </cfRule>
  </conditionalFormatting>
  <conditionalFormatting sqref="AI12:AI111">
    <cfRule type="expression" dxfId="19" priority="27">
      <formula>AY12&lt;&gt;""</formula>
    </cfRule>
  </conditionalFormatting>
  <conditionalFormatting sqref="AI29">
    <cfRule type="expression" dxfId="18"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7" priority="2387">
      <formula>BB30&lt;&gt;""</formula>
    </cfRule>
  </conditionalFormatting>
  <conditionalFormatting sqref="AJ9">
    <cfRule type="expression" dxfId="16" priority="1">
      <formula>$BF$12=0</formula>
    </cfRule>
  </conditionalFormatting>
  <conditionalFormatting sqref="AJ12:AJ111">
    <cfRule type="expression" dxfId="15"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14" sqref="AJ14"/>
    </sheetView>
  </sheetViews>
  <sheetFormatPr defaultColWidth="2.44140625" defaultRowHeight="16.2"/>
  <cols>
    <col min="1" max="1" width="5.44140625" customWidth="1"/>
    <col min="2" max="6" width="2.44140625" style="107" customWidth="1"/>
    <col min="7" max="7" width="12.44140625" customWidth="1"/>
    <col min="8" max="8" width="9" customWidth="1"/>
    <col min="9" max="9" width="9.44140625" style="29" customWidth="1"/>
    <col min="10" max="10" width="19.44140625" customWidth="1"/>
    <col min="11" max="11" width="17.44140625" style="16" customWidth="1"/>
    <col min="12" max="12" width="14" customWidth="1"/>
    <col min="13" max="13" width="11.44140625" style="108" customWidth="1"/>
    <col min="14" max="14" width="25.109375" style="102" customWidth="1"/>
    <col min="15" max="15" width="12" style="28" customWidth="1"/>
    <col min="16" max="16" width="6.44140625" style="103" customWidth="1"/>
    <col min="17" max="17" width="3" style="102" customWidth="1"/>
    <col min="18" max="18" width="3.77734375" style="16" customWidth="1"/>
    <col min="19" max="19" width="3.44140625" style="104" customWidth="1"/>
    <col min="20" max="20" width="10.21875" style="16" customWidth="1"/>
    <col min="21" max="21" width="3.44140625" style="104" customWidth="1"/>
    <col min="22" max="22" width="3.44140625" style="16" customWidth="1"/>
    <col min="23" max="23" width="2.88671875" style="104" customWidth="1"/>
    <col min="24" max="24" width="2.88671875" style="16" customWidth="1"/>
    <col min="25" max="25" width="3.44140625" style="104" customWidth="1"/>
    <col min="26" max="26" width="5" style="16" customWidth="1"/>
    <col min="27" max="27" width="7.44140625" style="16" customWidth="1"/>
    <col min="28" max="28" width="16.88671875" style="16" customWidth="1"/>
    <col min="29" max="29" width="15" style="16" customWidth="1"/>
    <col min="30" max="30" width="18.109375" style="102" customWidth="1"/>
    <col min="31" max="31" width="21.44140625" style="467" customWidth="1"/>
    <col min="32" max="32" width="21.44140625" style="106" customWidth="1"/>
    <col min="33" max="33" width="18.44140625" style="11" customWidth="1"/>
    <col min="34" max="34" width="22" style="11" customWidth="1"/>
    <col min="35" max="35" width="20.88671875" style="143" customWidth="1"/>
    <col min="36" max="36" width="21.44140625" style="105" customWidth="1"/>
    <col min="37" max="40" width="22.44140625" style="518" customWidth="1"/>
    <col min="41" max="41" width="21.44140625" style="518" customWidth="1"/>
    <col min="42" max="42" width="16.44140625" style="518" customWidth="1"/>
    <col min="43" max="43" width="36.44140625" style="518" customWidth="1"/>
    <col min="44" max="44" width="18.44140625" style="514" customWidth="1"/>
    <col min="45" max="45" width="21.44140625" style="518" customWidth="1"/>
    <col min="46" max="46" width="16.44140625" style="514" customWidth="1"/>
    <col min="47" max="47" width="14.44140625" style="514" customWidth="1"/>
    <col min="48" max="50" width="25.109375" style="514" customWidth="1"/>
    <col min="51" max="51" width="20.109375" style="514" customWidth="1"/>
    <col min="52" max="52" width="17" style="514" customWidth="1"/>
    <col min="53" max="53" width="10" style="514" customWidth="1"/>
    <col min="54" max="54" width="23.21875" style="514" customWidth="1"/>
    <col min="55" max="55" width="16.44140625" style="514" customWidth="1"/>
    <col min="56" max="62" width="10" style="514" customWidth="1"/>
    <col min="63" max="63" width="14.44140625" style="514" customWidth="1"/>
    <col min="64" max="64" width="13.88671875" style="514" bestFit="1" customWidth="1"/>
    <col min="65" max="65" width="15.44140625" style="514" customWidth="1"/>
    <col min="66" max="66" width="12.88671875" style="514" customWidth="1"/>
    <col min="67" max="67" width="11.44140625" style="514" customWidth="1"/>
    <col min="68" max="70" width="6.88671875" style="514" customWidth="1"/>
    <col min="71" max="71" width="6.88671875" style="515" customWidth="1"/>
    <col min="72" max="72" width="22.109375" style="516" customWidth="1"/>
    <col min="73" max="16384" width="2.441406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1065" t="s">
        <v>53</v>
      </c>
      <c r="B3" s="1065"/>
      <c r="C3" s="1066"/>
      <c r="D3" s="1067" t="str">
        <f>IF(基本情報入力シート!L16="","",基本情報入力シート!L16)</f>
        <v>○○ケアサービス</v>
      </c>
      <c r="E3" s="1068"/>
      <c r="F3" s="1068"/>
      <c r="G3" s="1068"/>
      <c r="H3" s="1068"/>
      <c r="I3" s="1068"/>
      <c r="J3" s="1069"/>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1032" t="s">
        <v>218</v>
      </c>
      <c r="AF4" s="1032"/>
      <c r="AG4" s="1032"/>
      <c r="AH4" s="1032"/>
      <c r="AI4" s="1032"/>
      <c r="AJ4" s="1032"/>
      <c r="AK4" s="517"/>
      <c r="AL4" s="517"/>
      <c r="AM4" s="517"/>
      <c r="AN4" s="517"/>
      <c r="AO4" s="517"/>
      <c r="AS4" s="517"/>
      <c r="BO4" s="515"/>
      <c r="BP4" s="516"/>
      <c r="BQ4" s="516"/>
      <c r="BR4" s="516"/>
      <c r="BS4" s="516"/>
    </row>
    <row r="5" spans="1:72" ht="51" customHeight="1" thickBot="1">
      <c r="A5" s="1097" t="s">
        <v>277</v>
      </c>
      <c r="B5" s="1098"/>
      <c r="C5" s="1098"/>
      <c r="D5" s="1098"/>
      <c r="E5" s="1098"/>
      <c r="F5" s="1098"/>
      <c r="G5" s="1098"/>
      <c r="H5" s="1098"/>
      <c r="I5" s="1098"/>
      <c r="J5" s="1099"/>
      <c r="K5" s="468" t="s">
        <v>278</v>
      </c>
      <c r="L5" s="1089" t="s">
        <v>279</v>
      </c>
      <c r="M5" s="1089"/>
      <c r="N5" s="469" t="s">
        <v>280</v>
      </c>
      <c r="O5" s="470"/>
      <c r="P5" s="430"/>
      <c r="Q5" s="404"/>
      <c r="R5" s="405"/>
      <c r="S5" s="283"/>
      <c r="T5" s="406"/>
      <c r="U5" s="406"/>
      <c r="V5" s="406"/>
      <c r="W5" s="406"/>
      <c r="X5" s="406"/>
      <c r="Y5" s="406"/>
      <c r="Z5" s="406"/>
      <c r="AA5" s="406"/>
      <c r="AB5" s="406"/>
      <c r="AC5" s="406"/>
      <c r="AD5" s="407"/>
      <c r="AE5" s="1033" t="s">
        <v>220</v>
      </c>
      <c r="AF5" s="1034"/>
      <c r="AG5" s="1034"/>
      <c r="AH5" s="1034"/>
      <c r="AI5" s="1035"/>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1091" t="s">
        <v>219</v>
      </c>
      <c r="B6" s="1092"/>
      <c r="C6" s="1092"/>
      <c r="D6" s="1092"/>
      <c r="E6" s="1092"/>
      <c r="F6" s="1092"/>
      <c r="G6" s="1092"/>
      <c r="H6" s="1092"/>
      <c r="I6" s="1092"/>
      <c r="J6" s="1093"/>
      <c r="K6" s="471">
        <f>IFERROR(SUM($AB:$AB),"")</f>
        <v>115304260</v>
      </c>
      <c r="L6" s="1090">
        <f>IFERROR(SUMIF($AN$12:$AN$111,"加算対象",$AB12:$AB111),"")</f>
        <v>113199030</v>
      </c>
      <c r="M6" s="1090"/>
      <c r="N6" s="472">
        <f>IFERROR(SUMIF($AN$12:$AN$111,"加算対象外",$AB12:$AB111),"")</f>
        <v>2105230</v>
      </c>
      <c r="O6" s="429" t="s">
        <v>61</v>
      </c>
      <c r="P6" s="430"/>
      <c r="Q6" s="404"/>
      <c r="R6" s="405"/>
      <c r="S6" s="283"/>
      <c r="T6" s="406"/>
      <c r="U6" s="406"/>
      <c r="V6" s="406"/>
      <c r="W6" s="406"/>
      <c r="X6" s="406"/>
      <c r="Y6" s="406"/>
      <c r="Z6" s="406"/>
      <c r="AA6" s="406"/>
      <c r="AB6" s="406"/>
      <c r="AC6" s="406"/>
      <c r="AD6" s="407"/>
      <c r="AE6" s="1033" t="s">
        <v>222</v>
      </c>
      <c r="AF6" s="1034"/>
      <c r="AG6" s="1034"/>
      <c r="AH6" s="1034"/>
      <c r="AI6" s="1035"/>
      <c r="AJ6" s="433">
        <f>SUMIFS(AG:AG, AU:AU, "対象", BM:BM, "その他", K:K, "&lt;&gt;*短期入所*")</f>
        <v>1</v>
      </c>
      <c r="AK6" s="521"/>
      <c r="AL6" s="521"/>
      <c r="AM6" s="521"/>
      <c r="AN6" s="521"/>
      <c r="AO6" s="521"/>
      <c r="AP6" s="522"/>
      <c r="AQ6" s="522"/>
      <c r="AS6" s="521"/>
      <c r="AV6" s="523"/>
      <c r="AW6" s="523"/>
      <c r="AX6" s="523"/>
      <c r="AY6" s="1085"/>
      <c r="AZ6" s="1085"/>
      <c r="BA6" s="1085"/>
      <c r="BB6" s="1085"/>
      <c r="BC6" s="1085"/>
      <c r="BD6" s="1085"/>
      <c r="BE6" s="1085"/>
      <c r="BF6" s="1085"/>
      <c r="BG6" s="1085"/>
      <c r="BH6" s="1085"/>
      <c r="BI6" s="1085"/>
      <c r="BJ6" s="1085"/>
      <c r="BK6" s="1085"/>
      <c r="BL6" s="1085"/>
      <c r="BM6" s="1085"/>
      <c r="BN6" s="524"/>
      <c r="BO6" s="1085"/>
      <c r="BP6" s="1085"/>
      <c r="BQ6" s="1085"/>
      <c r="BR6" s="1085"/>
      <c r="BS6" s="1085"/>
    </row>
    <row r="7" spans="1:72" ht="35.25" customHeight="1" thickBot="1">
      <c r="A7" s="473"/>
      <c r="B7" s="1094" t="s">
        <v>221</v>
      </c>
      <c r="C7" s="1095"/>
      <c r="D7" s="1095"/>
      <c r="E7" s="1095"/>
      <c r="F7" s="1095"/>
      <c r="G7" s="1095"/>
      <c r="H7" s="1095"/>
      <c r="I7" s="1095"/>
      <c r="J7" s="1096"/>
      <c r="K7" s="471">
        <f>IFERROR(SUM($AC:$AC),"")</f>
        <v>37710380</v>
      </c>
      <c r="L7" s="1090">
        <f>IFERROR(SUMIF($AN$12:$AN$111,"加算対象",$AC12:$AC111),"")</f>
        <v>37710380</v>
      </c>
      <c r="M7" s="1090"/>
      <c r="N7" s="474"/>
      <c r="O7" s="429" t="s">
        <v>61</v>
      </c>
      <c r="P7" s="430"/>
      <c r="Q7" s="404"/>
      <c r="R7" s="405"/>
      <c r="S7" s="283"/>
      <c r="T7" s="406"/>
      <c r="U7" s="406"/>
      <c r="V7" s="406"/>
      <c r="W7" s="406"/>
      <c r="X7" s="406"/>
      <c r="Y7" s="406"/>
      <c r="Z7" s="406"/>
      <c r="AA7" s="406"/>
      <c r="AB7" s="406"/>
      <c r="AC7" s="406"/>
      <c r="AD7" s="407"/>
      <c r="AE7" s="1033" t="s">
        <v>224</v>
      </c>
      <c r="AF7" s="1034"/>
      <c r="AG7" s="1034"/>
      <c r="AH7" s="1034"/>
      <c r="AI7" s="1035"/>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1082"/>
      <c r="AS8" s="1082"/>
      <c r="AT8" s="1082"/>
      <c r="AU8" s="1082"/>
      <c r="AV8" s="1082"/>
      <c r="AW8" s="1082"/>
      <c r="AX8" s="1082"/>
      <c r="AY8" s="1082"/>
      <c r="AZ8" s="525"/>
      <c r="BA8" s="1082"/>
      <c r="BB8" s="1082"/>
      <c r="BC8" s="1082"/>
      <c r="BD8" s="1082"/>
      <c r="BE8" s="1082"/>
      <c r="BF8" s="1082"/>
      <c r="BG8" s="1082"/>
      <c r="BH8" s="1082"/>
      <c r="BI8" s="1082"/>
      <c r="BJ8" s="525"/>
      <c r="BK8" s="1082"/>
      <c r="BL8" s="1082"/>
      <c r="BM8" s="1082"/>
      <c r="BN8" s="1082"/>
      <c r="BO8" s="1082"/>
      <c r="BP8" s="516"/>
      <c r="BQ8" s="516"/>
      <c r="BR8" s="516"/>
      <c r="BS8" s="516"/>
    </row>
    <row r="9" spans="1:72" s="527" customFormat="1" ht="31.95"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1083" t="str">
        <f>IF(D3="", "", IFERROR(IF(COUNTIF(AP12:AP111,"未入力")=0,"○","×"),""))</f>
        <v>○</v>
      </c>
      <c r="AD9" s="1084"/>
      <c r="AE9" s="441" t="str">
        <f>IF(D3="", "", IFERROR(IF(COUNTIF(AR:AR,"未入力")=0,"○","×"),""))</f>
        <v>○</v>
      </c>
      <c r="AF9" s="441" t="str">
        <f>IF(D3="", "", IFERROR(IF(COUNTIF(AT:AT,"未入力")=0,"○","×"),""))</f>
        <v>○</v>
      </c>
      <c r="AG9" s="1083" t="str">
        <f>IF(D3="", "", IFERROR(IF(COUNTIF(AX:AX,"未入力")=0,"○","×"),""))</f>
        <v>○</v>
      </c>
      <c r="AH9" s="1084"/>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1054"/>
      <c r="B10" s="1056" t="s">
        <v>225</v>
      </c>
      <c r="C10" s="1057"/>
      <c r="D10" s="1057"/>
      <c r="E10" s="1057"/>
      <c r="F10" s="1058"/>
      <c r="G10" s="1062" t="s">
        <v>39</v>
      </c>
      <c r="H10" s="1075" t="s">
        <v>40</v>
      </c>
      <c r="I10" s="1075"/>
      <c r="J10" s="1076" t="s">
        <v>226</v>
      </c>
      <c r="K10" s="1078" t="s">
        <v>42</v>
      </c>
      <c r="L10" s="1047" t="s">
        <v>227</v>
      </c>
      <c r="M10" s="1049" t="s">
        <v>228</v>
      </c>
      <c r="N10" s="1100" t="s">
        <v>281</v>
      </c>
      <c r="O10" s="1102" t="s">
        <v>230</v>
      </c>
      <c r="P10" s="1037" t="s">
        <v>282</v>
      </c>
      <c r="Q10" s="1038"/>
      <c r="R10" s="1038"/>
      <c r="S10" s="1038"/>
      <c r="T10" s="1038"/>
      <c r="U10" s="1038"/>
      <c r="V10" s="1038"/>
      <c r="W10" s="1038"/>
      <c r="X10" s="1038"/>
      <c r="Y10" s="1038"/>
      <c r="Z10" s="1038"/>
      <c r="AA10" s="1039"/>
      <c r="AB10" s="1043" t="s">
        <v>232</v>
      </c>
      <c r="AC10" s="1045" t="s">
        <v>233</v>
      </c>
      <c r="AD10" s="1046"/>
      <c r="AE10" s="443" t="s">
        <v>234</v>
      </c>
      <c r="AF10" s="443" t="s">
        <v>235</v>
      </c>
      <c r="AG10" s="1064" t="s">
        <v>236</v>
      </c>
      <c r="AH10" s="1046"/>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1055"/>
      <c r="B11" s="1059"/>
      <c r="C11" s="1060"/>
      <c r="D11" s="1060"/>
      <c r="E11" s="1060"/>
      <c r="F11" s="1061"/>
      <c r="G11" s="1063"/>
      <c r="H11" s="446" t="s">
        <v>240</v>
      </c>
      <c r="I11" s="446" t="s">
        <v>241</v>
      </c>
      <c r="J11" s="1077"/>
      <c r="K11" s="1079"/>
      <c r="L11" s="1048"/>
      <c r="M11" s="1050"/>
      <c r="N11" s="1101"/>
      <c r="O11" s="1103"/>
      <c r="P11" s="1040"/>
      <c r="Q11" s="1041"/>
      <c r="R11" s="1041"/>
      <c r="S11" s="1041"/>
      <c r="T11" s="1041"/>
      <c r="U11" s="1041"/>
      <c r="V11" s="1041"/>
      <c r="W11" s="1041"/>
      <c r="X11" s="1041"/>
      <c r="Y11" s="1041"/>
      <c r="Z11" s="1041"/>
      <c r="AA11" s="1042"/>
      <c r="AB11" s="1044"/>
      <c r="AC11" s="447" t="s">
        <v>242</v>
      </c>
      <c r="AD11" s="448" t="s">
        <v>243</v>
      </c>
      <c r="AE11" s="449" t="s">
        <v>244</v>
      </c>
      <c r="AF11" s="450" t="s">
        <v>245</v>
      </c>
      <c r="AG11" s="450" t="s">
        <v>246</v>
      </c>
      <c r="AH11" s="475" t="s">
        <v>247</v>
      </c>
      <c r="AI11" s="452" t="s">
        <v>248</v>
      </c>
      <c r="AJ11" s="453" t="s">
        <v>249</v>
      </c>
      <c r="AK11" s="1080" t="s">
        <v>250</v>
      </c>
      <c r="AL11" s="1081"/>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5" customHeight="1" thickBot="1">
      <c r="A12" s="454">
        <v>1</v>
      </c>
      <c r="B12" s="1026" t="str">
        <f>IF(基本情報入力シート!B40="","",基本情報入力シート!B40)</f>
        <v>1111111111</v>
      </c>
      <c r="C12" s="1027"/>
      <c r="D12" s="1027"/>
      <c r="E12" s="1027"/>
      <c r="F12" s="1028"/>
      <c r="G12" s="455" t="str">
        <f>IF(基本情報入力シート!L40="", "", 基本情報入力シート!L40)</f>
        <v>長野県</v>
      </c>
      <c r="H12" s="455" t="str">
        <f>IF(基本情報入力シート!Q40="", "", 基本情報入力シート!Q40)</f>
        <v>長野県</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10</v>
      </c>
      <c r="N12" s="136" t="s">
        <v>2517</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50225000</v>
      </c>
      <c r="AC12" s="460">
        <f>IFERROR(ROUNDDOWN(ROUNDDOWN(ROUND(L12*VLOOKUP(K12,【参考】数式用!$A$2:$M$57,MATCH("処遇改善加算Ⅳ",【参考】数式用!$G$3:$M$3,0)+6,0),0)*M12,0)*Z12*0.5,0), "")</f>
        <v>14875000</v>
      </c>
      <c r="AD12" s="156" t="s">
        <v>2516</v>
      </c>
      <c r="AE12" s="157" t="s">
        <v>2516</v>
      </c>
      <c r="AF12" s="157" t="s">
        <v>2516</v>
      </c>
      <c r="AG12" s="158">
        <v>1</v>
      </c>
      <c r="AH12" s="159"/>
      <c r="AI12" s="160" t="s">
        <v>388</v>
      </c>
      <c r="AJ12" s="161" t="s">
        <v>392</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長野県</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5" customHeight="1" thickBot="1">
      <c r="A13" s="454">
        <v>2</v>
      </c>
      <c r="B13" s="1026" t="str">
        <f>IF(基本情報入力シート!B41="","",基本情報入力シート!B41)</f>
        <v>1111111112</v>
      </c>
      <c r="C13" s="1027"/>
      <c r="D13" s="1027"/>
      <c r="E13" s="1027"/>
      <c r="F13" s="1028"/>
      <c r="G13" s="455" t="str">
        <f>IF(基本情報入力シート!L41="", "", 基本情報入力シート!L41)</f>
        <v>長野県</v>
      </c>
      <c r="H13" s="455" t="str">
        <f>IF(基本情報入力シート!Q41="", "", 基本情報入力シート!Q41)</f>
        <v>長野県</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v>
      </c>
      <c r="N13" s="136" t="s">
        <v>2518</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26512200</v>
      </c>
      <c r="AC13" s="460">
        <f>IFERROR(ROUNDDOWN(ROUNDDOWN(ROUND(L13*VLOOKUP(K13,【参考】数式用!$A$2:$M$57,MATCH("処遇改善加算Ⅳ",【参考】数式用!$G$3:$M$3,0)+6,0),0)*M13,0)*Z13*0.5,0), "")</f>
        <v>10083700</v>
      </c>
      <c r="AD13" s="156" t="s">
        <v>2516</v>
      </c>
      <c r="AE13" s="157" t="s">
        <v>2516</v>
      </c>
      <c r="AF13" s="157" t="s">
        <v>2516</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長野県</v>
      </c>
      <c r="BJ13" s="514"/>
      <c r="BK13" s="514"/>
      <c r="BL13" s="514"/>
      <c r="BM13" s="633" t="str">
        <f>VLOOKUP(K13,【参考】数式用!$A$2:$O$57,15,FALSE)</f>
        <v>その他</v>
      </c>
      <c r="BN13" s="514"/>
      <c r="BO13" s="514"/>
      <c r="BP13" s="514"/>
      <c r="BQ13" s="514"/>
      <c r="BR13" s="514"/>
      <c r="BS13" s="515"/>
      <c r="BT13" s="516"/>
    </row>
    <row r="14" spans="1:72" s="549" customFormat="1" ht="109.95" customHeight="1" thickBot="1">
      <c r="A14" s="454">
        <v>3</v>
      </c>
      <c r="B14" s="1026" t="str">
        <f>IF(基本情報入力シート!B42="","",基本情報入力シート!B42)</f>
        <v>1111111113</v>
      </c>
      <c r="C14" s="1027"/>
      <c r="D14" s="1027"/>
      <c r="E14" s="1027"/>
      <c r="F14" s="1028"/>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2519</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2516</v>
      </c>
      <c r="AE14" s="157" t="s">
        <v>2516</v>
      </c>
      <c r="AF14" s="157" t="s">
        <v>2516</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5" customHeight="1" thickBot="1">
      <c r="A15" s="454">
        <v>4</v>
      </c>
      <c r="B15" s="1026" t="str">
        <f>IF(基本情報入力シート!B43="","",基本情報入力シート!B43)</f>
        <v>1111111114</v>
      </c>
      <c r="C15" s="1027"/>
      <c r="D15" s="1027"/>
      <c r="E15" s="1027"/>
      <c r="F15" s="1028"/>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2520</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2516</v>
      </c>
      <c r="AF15" s="157" t="s">
        <v>2516</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5" customHeight="1" thickBot="1">
      <c r="A16" s="454">
        <v>5</v>
      </c>
      <c r="B16" s="1026" t="str">
        <f>IF(基本情報入力シート!B44="","",基本情報入力シート!B44)</f>
        <v>1111111115</v>
      </c>
      <c r="C16" s="1027"/>
      <c r="D16" s="1027"/>
      <c r="E16" s="1027"/>
      <c r="F16" s="1028"/>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2516</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5" customHeight="1" thickBot="1">
      <c r="A17" s="454">
        <v>6</v>
      </c>
      <c r="B17" s="1026" t="str">
        <f>IF(基本情報入力シート!B45="","",基本情報入力シート!B45)</f>
        <v>1111111116</v>
      </c>
      <c r="C17" s="1027"/>
      <c r="D17" s="1027"/>
      <c r="E17" s="1027"/>
      <c r="F17" s="1028"/>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5" customHeight="1" thickBot="1">
      <c r="A18" s="454">
        <v>7</v>
      </c>
      <c r="B18" s="1026" t="str">
        <f>IF(基本情報入力シート!B46="","",基本情報入力シート!B46)</f>
        <v/>
      </c>
      <c r="C18" s="1027"/>
      <c r="D18" s="1027"/>
      <c r="E18" s="1027"/>
      <c r="F18" s="1028"/>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5" customHeight="1" thickBot="1">
      <c r="A19" s="454">
        <v>8</v>
      </c>
      <c r="B19" s="1029" t="str">
        <f>IF(基本情報入力シート!B47="","",基本情報入力シート!B47)</f>
        <v/>
      </c>
      <c r="C19" s="1030"/>
      <c r="D19" s="1030"/>
      <c r="E19" s="1030"/>
      <c r="F19" s="1031"/>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5" customHeight="1" thickBot="1">
      <c r="A20" s="454">
        <v>9</v>
      </c>
      <c r="B20" s="1026" t="str">
        <f>IF(基本情報入力シート!B48="","",基本情報入力シート!B48)</f>
        <v/>
      </c>
      <c r="C20" s="1027"/>
      <c r="D20" s="1027"/>
      <c r="E20" s="1027"/>
      <c r="F20" s="1028"/>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5" customHeight="1" thickBot="1">
      <c r="A21" s="454">
        <v>10</v>
      </c>
      <c r="B21" s="1026" t="str">
        <f>IF(基本情報入力シート!B49="","",基本情報入力シート!B49)</f>
        <v/>
      </c>
      <c r="C21" s="1027"/>
      <c r="D21" s="1027"/>
      <c r="E21" s="1027"/>
      <c r="F21" s="1028"/>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5" customHeight="1" thickBot="1">
      <c r="A22" s="454">
        <v>11</v>
      </c>
      <c r="B22" s="1026" t="str">
        <f>IF(基本情報入力シート!B50="","",基本情報入力シート!B50)</f>
        <v/>
      </c>
      <c r="C22" s="1027"/>
      <c r="D22" s="1027"/>
      <c r="E22" s="1027"/>
      <c r="F22" s="1028"/>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5" customHeight="1" thickBot="1">
      <c r="A23" s="454">
        <v>12</v>
      </c>
      <c r="B23" s="1026" t="str">
        <f>IF(基本情報入力シート!B51="","",基本情報入力シート!B51)</f>
        <v/>
      </c>
      <c r="C23" s="1027"/>
      <c r="D23" s="1027"/>
      <c r="E23" s="1027"/>
      <c r="F23" s="1028"/>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5" customHeight="1" thickBot="1">
      <c r="A24" s="454">
        <v>13</v>
      </c>
      <c r="B24" s="1026" t="str">
        <f>IF(基本情報入力シート!B52="","",基本情報入力シート!B52)</f>
        <v/>
      </c>
      <c r="C24" s="1027"/>
      <c r="D24" s="1027"/>
      <c r="E24" s="1027"/>
      <c r="F24" s="1028"/>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5" customHeight="1" thickBot="1">
      <c r="A25" s="454">
        <v>14</v>
      </c>
      <c r="B25" s="1026" t="str">
        <f>IF(基本情報入力シート!B53="","",基本情報入力シート!B53)</f>
        <v/>
      </c>
      <c r="C25" s="1027"/>
      <c r="D25" s="1027"/>
      <c r="E25" s="1027"/>
      <c r="F25" s="1028"/>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5" customHeight="1" thickBot="1">
      <c r="A26" s="454">
        <v>15</v>
      </c>
      <c r="B26" s="1026" t="str">
        <f>IF(基本情報入力シート!B54="","",基本情報入力シート!B54)</f>
        <v/>
      </c>
      <c r="C26" s="1027"/>
      <c r="D26" s="1027"/>
      <c r="E26" s="1027"/>
      <c r="F26" s="1028"/>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5" customHeight="1" thickBot="1">
      <c r="A27" s="454">
        <v>16</v>
      </c>
      <c r="B27" s="1026" t="str">
        <f>IF(基本情報入力シート!B55="","",基本情報入力シート!B55)</f>
        <v/>
      </c>
      <c r="C27" s="1027"/>
      <c r="D27" s="1027"/>
      <c r="E27" s="1027"/>
      <c r="F27" s="1028"/>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5" customHeight="1" thickBot="1">
      <c r="A28" s="454">
        <v>17</v>
      </c>
      <c r="B28" s="1026" t="str">
        <f>IF(基本情報入力シート!B56="","",基本情報入力シート!B56)</f>
        <v/>
      </c>
      <c r="C28" s="1027"/>
      <c r="D28" s="1027"/>
      <c r="E28" s="1027"/>
      <c r="F28" s="1028"/>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5" customHeight="1" thickBot="1">
      <c r="A29" s="454">
        <v>18</v>
      </c>
      <c r="B29" s="1026" t="str">
        <f>IF(基本情報入力シート!B57="","",基本情報入力シート!B57)</f>
        <v/>
      </c>
      <c r="C29" s="1027"/>
      <c r="D29" s="1027"/>
      <c r="E29" s="1027"/>
      <c r="F29" s="1028"/>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5" customHeight="1" thickBot="1">
      <c r="A30" s="454">
        <v>19</v>
      </c>
      <c r="B30" s="1026" t="str">
        <f>IF(基本情報入力シート!B58="","",基本情報入力シート!B58)</f>
        <v/>
      </c>
      <c r="C30" s="1027"/>
      <c r="D30" s="1027"/>
      <c r="E30" s="1027"/>
      <c r="F30" s="1028"/>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5" customHeight="1" thickBot="1">
      <c r="A31" s="454">
        <v>20</v>
      </c>
      <c r="B31" s="1026" t="str">
        <f>IF(基本情報入力シート!B59="","",基本情報入力シート!B59)</f>
        <v/>
      </c>
      <c r="C31" s="1027"/>
      <c r="D31" s="1027"/>
      <c r="E31" s="1027"/>
      <c r="F31" s="1028"/>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5" customHeight="1" thickBot="1">
      <c r="A32" s="454">
        <v>21</v>
      </c>
      <c r="B32" s="1026" t="str">
        <f>IF(基本情報入力シート!B60="","",基本情報入力シート!B60)</f>
        <v/>
      </c>
      <c r="C32" s="1027"/>
      <c r="D32" s="1027"/>
      <c r="E32" s="1027"/>
      <c r="F32" s="1028"/>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5" customHeight="1" thickBot="1">
      <c r="A33" s="454">
        <v>22</v>
      </c>
      <c r="B33" s="1026" t="str">
        <f>IF(基本情報入力シート!B61="","",基本情報入力シート!B61)</f>
        <v/>
      </c>
      <c r="C33" s="1027"/>
      <c r="D33" s="1027"/>
      <c r="E33" s="1027"/>
      <c r="F33" s="1028"/>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5" customHeight="1" thickBot="1">
      <c r="A34" s="454">
        <v>23</v>
      </c>
      <c r="B34" s="1026" t="str">
        <f>IF(基本情報入力シート!B62="","",基本情報入力シート!B62)</f>
        <v/>
      </c>
      <c r="C34" s="1027"/>
      <c r="D34" s="1027"/>
      <c r="E34" s="1027"/>
      <c r="F34" s="1028"/>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5" customHeight="1" thickBot="1">
      <c r="A35" s="454">
        <v>24</v>
      </c>
      <c r="B35" s="1026" t="str">
        <f>IF(基本情報入力シート!B63="","",基本情報入力シート!B63)</f>
        <v/>
      </c>
      <c r="C35" s="1027"/>
      <c r="D35" s="1027"/>
      <c r="E35" s="1027"/>
      <c r="F35" s="1028"/>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5" customHeight="1" thickBot="1">
      <c r="A36" s="454">
        <v>25</v>
      </c>
      <c r="B36" s="1026" t="str">
        <f>IF(基本情報入力シート!B64="","",基本情報入力シート!B64)</f>
        <v/>
      </c>
      <c r="C36" s="1027"/>
      <c r="D36" s="1027"/>
      <c r="E36" s="1027"/>
      <c r="F36" s="1028"/>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5" customHeight="1" thickBot="1">
      <c r="A37" s="454">
        <v>26</v>
      </c>
      <c r="B37" s="1026" t="str">
        <f>IF(基本情報入力シート!B65="","",基本情報入力シート!B65)</f>
        <v/>
      </c>
      <c r="C37" s="1027"/>
      <c r="D37" s="1027"/>
      <c r="E37" s="1027"/>
      <c r="F37" s="1028"/>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5" customHeight="1" thickBot="1">
      <c r="A38" s="454">
        <v>27</v>
      </c>
      <c r="B38" s="1026" t="str">
        <f>IF(基本情報入力シート!B66="","",基本情報入力シート!B66)</f>
        <v/>
      </c>
      <c r="C38" s="1027"/>
      <c r="D38" s="1027"/>
      <c r="E38" s="1027"/>
      <c r="F38" s="1028"/>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5" customHeight="1" thickBot="1">
      <c r="A39" s="454">
        <v>28</v>
      </c>
      <c r="B39" s="1026" t="str">
        <f>IF(基本情報入力シート!B67="","",基本情報入力シート!B67)</f>
        <v/>
      </c>
      <c r="C39" s="1027"/>
      <c r="D39" s="1027"/>
      <c r="E39" s="1027"/>
      <c r="F39" s="1028"/>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5" customHeight="1" thickBot="1">
      <c r="A40" s="454">
        <v>29</v>
      </c>
      <c r="B40" s="1026" t="str">
        <f>IF(基本情報入力シート!B68="","",基本情報入力シート!B68)</f>
        <v/>
      </c>
      <c r="C40" s="1027"/>
      <c r="D40" s="1027"/>
      <c r="E40" s="1027"/>
      <c r="F40" s="1028"/>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5" customHeight="1" thickBot="1">
      <c r="A41" s="454">
        <v>30</v>
      </c>
      <c r="B41" s="1026" t="str">
        <f>IF(基本情報入力シート!B69="","",基本情報入力シート!B69)</f>
        <v/>
      </c>
      <c r="C41" s="1027"/>
      <c r="D41" s="1027"/>
      <c r="E41" s="1027"/>
      <c r="F41" s="1028"/>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5" customHeight="1" thickBot="1">
      <c r="A42" s="454">
        <v>31</v>
      </c>
      <c r="B42" s="1026" t="str">
        <f>IF(基本情報入力シート!B70="","",基本情報入力シート!B70)</f>
        <v/>
      </c>
      <c r="C42" s="1027"/>
      <c r="D42" s="1027"/>
      <c r="E42" s="1027"/>
      <c r="F42" s="1028"/>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5" customHeight="1" thickBot="1">
      <c r="A43" s="454">
        <v>32</v>
      </c>
      <c r="B43" s="1026" t="str">
        <f>IF(基本情報入力シート!B71="","",基本情報入力シート!B71)</f>
        <v/>
      </c>
      <c r="C43" s="1027"/>
      <c r="D43" s="1027"/>
      <c r="E43" s="1027"/>
      <c r="F43" s="1028"/>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5" customHeight="1" thickBot="1">
      <c r="A44" s="454">
        <v>33</v>
      </c>
      <c r="B44" s="1026" t="str">
        <f>IF(基本情報入力シート!B72="","",基本情報入力シート!B72)</f>
        <v/>
      </c>
      <c r="C44" s="1027"/>
      <c r="D44" s="1027"/>
      <c r="E44" s="1027"/>
      <c r="F44" s="1028"/>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5" customHeight="1" thickBot="1">
      <c r="A45" s="454">
        <v>34</v>
      </c>
      <c r="B45" s="1026" t="str">
        <f>IF(基本情報入力シート!B73="","",基本情報入力シート!B73)</f>
        <v/>
      </c>
      <c r="C45" s="1027"/>
      <c r="D45" s="1027"/>
      <c r="E45" s="1027"/>
      <c r="F45" s="1028"/>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5" customHeight="1" thickBot="1">
      <c r="A46" s="454">
        <v>35</v>
      </c>
      <c r="B46" s="1026" t="str">
        <f>IF(基本情報入力シート!B74="","",基本情報入力シート!B74)</f>
        <v/>
      </c>
      <c r="C46" s="1027"/>
      <c r="D46" s="1027"/>
      <c r="E46" s="1027"/>
      <c r="F46" s="1028"/>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5" customHeight="1" thickBot="1">
      <c r="A47" s="454">
        <v>36</v>
      </c>
      <c r="B47" s="1026" t="str">
        <f>IF(基本情報入力シート!B75="","",基本情報入力シート!B75)</f>
        <v/>
      </c>
      <c r="C47" s="1027"/>
      <c r="D47" s="1027"/>
      <c r="E47" s="1027"/>
      <c r="F47" s="1028"/>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5" customHeight="1" thickBot="1">
      <c r="A48" s="454">
        <v>37</v>
      </c>
      <c r="B48" s="1026" t="str">
        <f>IF(基本情報入力シート!B76="","",基本情報入力シート!B76)</f>
        <v/>
      </c>
      <c r="C48" s="1027"/>
      <c r="D48" s="1027"/>
      <c r="E48" s="1027"/>
      <c r="F48" s="1028"/>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5" customHeight="1" thickBot="1">
      <c r="A49" s="454">
        <v>38</v>
      </c>
      <c r="B49" s="1026" t="str">
        <f>IF(基本情報入力シート!B77="","",基本情報入力シート!B77)</f>
        <v/>
      </c>
      <c r="C49" s="1027"/>
      <c r="D49" s="1027"/>
      <c r="E49" s="1027"/>
      <c r="F49" s="1028"/>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5" customHeight="1" thickBot="1">
      <c r="A50" s="454">
        <v>39</v>
      </c>
      <c r="B50" s="1026" t="str">
        <f>IF(基本情報入力シート!B78="","",基本情報入力シート!B78)</f>
        <v/>
      </c>
      <c r="C50" s="1027"/>
      <c r="D50" s="1027"/>
      <c r="E50" s="1027"/>
      <c r="F50" s="1028"/>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5" customHeight="1" thickBot="1">
      <c r="A51" s="454">
        <v>40</v>
      </c>
      <c r="B51" s="1026" t="str">
        <f>IF(基本情報入力シート!B79="","",基本情報入力シート!B79)</f>
        <v/>
      </c>
      <c r="C51" s="1027"/>
      <c r="D51" s="1027"/>
      <c r="E51" s="1027"/>
      <c r="F51" s="1028"/>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5" customHeight="1" thickBot="1">
      <c r="A52" s="454">
        <v>41</v>
      </c>
      <c r="B52" s="1026" t="str">
        <f>IF(基本情報入力シート!B80="","",基本情報入力シート!B80)</f>
        <v/>
      </c>
      <c r="C52" s="1027"/>
      <c r="D52" s="1027"/>
      <c r="E52" s="1027"/>
      <c r="F52" s="1028"/>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5" customHeight="1" thickBot="1">
      <c r="A53" s="454">
        <v>42</v>
      </c>
      <c r="B53" s="1026" t="str">
        <f>IF(基本情報入力シート!B81="","",基本情報入力シート!B81)</f>
        <v/>
      </c>
      <c r="C53" s="1027"/>
      <c r="D53" s="1027"/>
      <c r="E53" s="1027"/>
      <c r="F53" s="1028"/>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5" customHeight="1" thickBot="1">
      <c r="A54" s="454">
        <v>43</v>
      </c>
      <c r="B54" s="1026" t="str">
        <f>IF(基本情報入力シート!B82="","",基本情報入力シート!B82)</f>
        <v/>
      </c>
      <c r="C54" s="1027"/>
      <c r="D54" s="1027"/>
      <c r="E54" s="1027"/>
      <c r="F54" s="1028"/>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5" customHeight="1" thickBot="1">
      <c r="A55" s="454">
        <v>44</v>
      </c>
      <c r="B55" s="1026" t="str">
        <f>IF(基本情報入力シート!B83="","",基本情報入力シート!B83)</f>
        <v/>
      </c>
      <c r="C55" s="1027"/>
      <c r="D55" s="1027"/>
      <c r="E55" s="1027"/>
      <c r="F55" s="1028"/>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5" customHeight="1" thickBot="1">
      <c r="A56" s="454">
        <v>45</v>
      </c>
      <c r="B56" s="1026" t="str">
        <f>IF(基本情報入力シート!B84="","",基本情報入力シート!B84)</f>
        <v/>
      </c>
      <c r="C56" s="1027"/>
      <c r="D56" s="1027"/>
      <c r="E56" s="1027"/>
      <c r="F56" s="1028"/>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5" customHeight="1" thickBot="1">
      <c r="A57" s="454">
        <v>46</v>
      </c>
      <c r="B57" s="1026" t="str">
        <f>IF(基本情報入力シート!B85="","",基本情報入力シート!B85)</f>
        <v/>
      </c>
      <c r="C57" s="1027"/>
      <c r="D57" s="1027"/>
      <c r="E57" s="1027"/>
      <c r="F57" s="1028"/>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5" customHeight="1" thickBot="1">
      <c r="A58" s="454">
        <v>47</v>
      </c>
      <c r="B58" s="1026" t="str">
        <f>IF(基本情報入力シート!B86="","",基本情報入力シート!B86)</f>
        <v/>
      </c>
      <c r="C58" s="1027"/>
      <c r="D58" s="1027"/>
      <c r="E58" s="1027"/>
      <c r="F58" s="1028"/>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5" customHeight="1" thickBot="1">
      <c r="A59" s="454">
        <v>48</v>
      </c>
      <c r="B59" s="1026" t="str">
        <f>IF(基本情報入力シート!B87="","",基本情報入力シート!B87)</f>
        <v/>
      </c>
      <c r="C59" s="1027"/>
      <c r="D59" s="1027"/>
      <c r="E59" s="1027"/>
      <c r="F59" s="1028"/>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5" customHeight="1" thickBot="1">
      <c r="A60" s="454">
        <v>49</v>
      </c>
      <c r="B60" s="1026" t="str">
        <f>IF(基本情報入力シート!B88="","",基本情報入力シート!B88)</f>
        <v/>
      </c>
      <c r="C60" s="1027"/>
      <c r="D60" s="1027"/>
      <c r="E60" s="1027"/>
      <c r="F60" s="1028"/>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5" customHeight="1" thickBot="1">
      <c r="A61" s="454">
        <v>50</v>
      </c>
      <c r="B61" s="1026" t="str">
        <f>IF(基本情報入力シート!B89="","",基本情報入力シート!B89)</f>
        <v/>
      </c>
      <c r="C61" s="1027"/>
      <c r="D61" s="1027"/>
      <c r="E61" s="1027"/>
      <c r="F61" s="1028"/>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5" customHeight="1" thickBot="1">
      <c r="A62" s="454">
        <v>51</v>
      </c>
      <c r="B62" s="1026" t="str">
        <f>IF(基本情報入力シート!B90="","",基本情報入力シート!B90)</f>
        <v/>
      </c>
      <c r="C62" s="1027"/>
      <c r="D62" s="1027"/>
      <c r="E62" s="1027"/>
      <c r="F62" s="1028"/>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5" customHeight="1" thickBot="1">
      <c r="A63" s="454">
        <v>52</v>
      </c>
      <c r="B63" s="1026" t="str">
        <f>IF(基本情報入力シート!B91="","",基本情報入力シート!B91)</f>
        <v/>
      </c>
      <c r="C63" s="1027"/>
      <c r="D63" s="1027"/>
      <c r="E63" s="1027"/>
      <c r="F63" s="1028"/>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5" customHeight="1" thickBot="1">
      <c r="A64" s="454">
        <v>53</v>
      </c>
      <c r="B64" s="1026" t="str">
        <f>IF(基本情報入力シート!B92="","",基本情報入力シート!B92)</f>
        <v/>
      </c>
      <c r="C64" s="1027"/>
      <c r="D64" s="1027"/>
      <c r="E64" s="1027"/>
      <c r="F64" s="1028"/>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5" customHeight="1" thickBot="1">
      <c r="A65" s="454">
        <v>54</v>
      </c>
      <c r="B65" s="1026" t="str">
        <f>IF(基本情報入力シート!B93="","",基本情報入力シート!B93)</f>
        <v/>
      </c>
      <c r="C65" s="1027"/>
      <c r="D65" s="1027"/>
      <c r="E65" s="1027"/>
      <c r="F65" s="1028"/>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5" customHeight="1" thickBot="1">
      <c r="A66" s="454">
        <v>55</v>
      </c>
      <c r="B66" s="1026" t="str">
        <f>IF(基本情報入力シート!B94="","",基本情報入力シート!B94)</f>
        <v/>
      </c>
      <c r="C66" s="1027"/>
      <c r="D66" s="1027"/>
      <c r="E66" s="1027"/>
      <c r="F66" s="1028"/>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5" customHeight="1" thickBot="1">
      <c r="A67" s="454">
        <v>56</v>
      </c>
      <c r="B67" s="1026" t="str">
        <f>IF(基本情報入力シート!B95="","",基本情報入力シート!B95)</f>
        <v/>
      </c>
      <c r="C67" s="1027"/>
      <c r="D67" s="1027"/>
      <c r="E67" s="1027"/>
      <c r="F67" s="1028"/>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5" customHeight="1" thickBot="1">
      <c r="A68" s="454">
        <v>57</v>
      </c>
      <c r="B68" s="1026" t="str">
        <f>IF(基本情報入力シート!B96="","",基本情報入力シート!B96)</f>
        <v/>
      </c>
      <c r="C68" s="1027"/>
      <c r="D68" s="1027"/>
      <c r="E68" s="1027"/>
      <c r="F68" s="1028"/>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5" customHeight="1" thickBot="1">
      <c r="A69" s="454">
        <v>58</v>
      </c>
      <c r="B69" s="1026" t="str">
        <f>IF(基本情報入力シート!B97="","",基本情報入力シート!B97)</f>
        <v/>
      </c>
      <c r="C69" s="1027"/>
      <c r="D69" s="1027"/>
      <c r="E69" s="1027"/>
      <c r="F69" s="1028"/>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5" customHeight="1" thickBot="1">
      <c r="A70" s="454">
        <v>59</v>
      </c>
      <c r="B70" s="1026" t="str">
        <f>IF(基本情報入力シート!B98="","",基本情報入力シート!B98)</f>
        <v/>
      </c>
      <c r="C70" s="1027"/>
      <c r="D70" s="1027"/>
      <c r="E70" s="1027"/>
      <c r="F70" s="1028"/>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5" customHeight="1" thickBot="1">
      <c r="A71" s="454">
        <v>60</v>
      </c>
      <c r="B71" s="1026" t="str">
        <f>IF(基本情報入力シート!B99="","",基本情報入力シート!B99)</f>
        <v/>
      </c>
      <c r="C71" s="1027"/>
      <c r="D71" s="1027"/>
      <c r="E71" s="1027"/>
      <c r="F71" s="1028"/>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5" customHeight="1" thickBot="1">
      <c r="A72" s="454">
        <v>61</v>
      </c>
      <c r="B72" s="1026" t="str">
        <f>IF(基本情報入力シート!B100="","",基本情報入力シート!B100)</f>
        <v/>
      </c>
      <c r="C72" s="1027"/>
      <c r="D72" s="1027"/>
      <c r="E72" s="1027"/>
      <c r="F72" s="1028"/>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5" customHeight="1" thickBot="1">
      <c r="A73" s="454">
        <v>62</v>
      </c>
      <c r="B73" s="1026" t="str">
        <f>IF(基本情報入力シート!B101="","",基本情報入力シート!B101)</f>
        <v/>
      </c>
      <c r="C73" s="1027"/>
      <c r="D73" s="1027"/>
      <c r="E73" s="1027"/>
      <c r="F73" s="1028"/>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5" customHeight="1" thickBot="1">
      <c r="A74" s="454">
        <v>63</v>
      </c>
      <c r="B74" s="1026" t="str">
        <f>IF(基本情報入力シート!B102="","",基本情報入力シート!B102)</f>
        <v/>
      </c>
      <c r="C74" s="1027"/>
      <c r="D74" s="1027"/>
      <c r="E74" s="1027"/>
      <c r="F74" s="1028"/>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5" customHeight="1" thickBot="1">
      <c r="A75" s="454">
        <v>64</v>
      </c>
      <c r="B75" s="1026" t="str">
        <f>IF(基本情報入力シート!B103="","",基本情報入力シート!B103)</f>
        <v/>
      </c>
      <c r="C75" s="1027"/>
      <c r="D75" s="1027"/>
      <c r="E75" s="1027"/>
      <c r="F75" s="1028"/>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5" customHeight="1" thickBot="1">
      <c r="A76" s="454">
        <v>65</v>
      </c>
      <c r="B76" s="1026" t="str">
        <f>IF(基本情報入力シート!B104="","",基本情報入力シート!B104)</f>
        <v/>
      </c>
      <c r="C76" s="1027"/>
      <c r="D76" s="1027"/>
      <c r="E76" s="1027"/>
      <c r="F76" s="1028"/>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5" customHeight="1" thickBot="1">
      <c r="A77" s="454">
        <v>66</v>
      </c>
      <c r="B77" s="1026" t="str">
        <f>IF(基本情報入力シート!B105="","",基本情報入力シート!B105)</f>
        <v/>
      </c>
      <c r="C77" s="1027"/>
      <c r="D77" s="1027"/>
      <c r="E77" s="1027"/>
      <c r="F77" s="1028"/>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5" customHeight="1" thickBot="1">
      <c r="A78" s="454">
        <v>67</v>
      </c>
      <c r="B78" s="1026" t="str">
        <f>IF(基本情報入力シート!B106="","",基本情報入力シート!B106)</f>
        <v/>
      </c>
      <c r="C78" s="1027"/>
      <c r="D78" s="1027"/>
      <c r="E78" s="1027"/>
      <c r="F78" s="1028"/>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5" customHeight="1" thickBot="1">
      <c r="A79" s="454">
        <v>68</v>
      </c>
      <c r="B79" s="1026" t="str">
        <f>IF(基本情報入力シート!B107="","",基本情報入力シート!B107)</f>
        <v/>
      </c>
      <c r="C79" s="1027"/>
      <c r="D79" s="1027"/>
      <c r="E79" s="1027"/>
      <c r="F79" s="1028"/>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5" customHeight="1" thickBot="1">
      <c r="A80" s="454">
        <v>69</v>
      </c>
      <c r="B80" s="1026" t="str">
        <f>IF(基本情報入力シート!B108="","",基本情報入力シート!B108)</f>
        <v/>
      </c>
      <c r="C80" s="1027"/>
      <c r="D80" s="1027"/>
      <c r="E80" s="1027"/>
      <c r="F80" s="1028"/>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5" customHeight="1" thickBot="1">
      <c r="A81" s="454">
        <v>70</v>
      </c>
      <c r="B81" s="1026" t="str">
        <f>IF(基本情報入力シート!B109="","",基本情報入力シート!B109)</f>
        <v/>
      </c>
      <c r="C81" s="1027"/>
      <c r="D81" s="1027"/>
      <c r="E81" s="1027"/>
      <c r="F81" s="1028"/>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5" customHeight="1" thickBot="1">
      <c r="A82" s="454">
        <v>71</v>
      </c>
      <c r="B82" s="1026" t="str">
        <f>IF(基本情報入力シート!B110="","",基本情報入力シート!B110)</f>
        <v/>
      </c>
      <c r="C82" s="1027"/>
      <c r="D82" s="1027"/>
      <c r="E82" s="1027"/>
      <c r="F82" s="1028"/>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5" customHeight="1" thickBot="1">
      <c r="A83" s="454">
        <v>72</v>
      </c>
      <c r="B83" s="1026" t="str">
        <f>IF(基本情報入力シート!B111="","",基本情報入力シート!B111)</f>
        <v/>
      </c>
      <c r="C83" s="1027"/>
      <c r="D83" s="1027"/>
      <c r="E83" s="1027"/>
      <c r="F83" s="1028"/>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5" customHeight="1" thickBot="1">
      <c r="A84" s="454">
        <v>73</v>
      </c>
      <c r="B84" s="1026" t="str">
        <f>IF(基本情報入力シート!B112="","",基本情報入力シート!B112)</f>
        <v/>
      </c>
      <c r="C84" s="1027"/>
      <c r="D84" s="1027"/>
      <c r="E84" s="1027"/>
      <c r="F84" s="1028"/>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5" customHeight="1" thickBot="1">
      <c r="A85" s="454">
        <v>74</v>
      </c>
      <c r="B85" s="1026" t="str">
        <f>IF(基本情報入力シート!B113="","",基本情報入力シート!B113)</f>
        <v/>
      </c>
      <c r="C85" s="1027"/>
      <c r="D85" s="1027"/>
      <c r="E85" s="1027"/>
      <c r="F85" s="1028"/>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5" customHeight="1" thickBot="1">
      <c r="A86" s="454">
        <v>75</v>
      </c>
      <c r="B86" s="1026" t="str">
        <f>IF(基本情報入力シート!B114="","",基本情報入力シート!B114)</f>
        <v/>
      </c>
      <c r="C86" s="1027"/>
      <c r="D86" s="1027"/>
      <c r="E86" s="1027"/>
      <c r="F86" s="1028"/>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5" customHeight="1" thickBot="1">
      <c r="A87" s="454">
        <v>76</v>
      </c>
      <c r="B87" s="1026" t="str">
        <f>IF(基本情報入力シート!B115="","",基本情報入力シート!B115)</f>
        <v/>
      </c>
      <c r="C87" s="1027"/>
      <c r="D87" s="1027"/>
      <c r="E87" s="1027"/>
      <c r="F87" s="1028"/>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5" customHeight="1" thickBot="1">
      <c r="A88" s="454">
        <v>77</v>
      </c>
      <c r="B88" s="1026" t="str">
        <f>IF(基本情報入力シート!B116="","",基本情報入力シート!B116)</f>
        <v/>
      </c>
      <c r="C88" s="1027"/>
      <c r="D88" s="1027"/>
      <c r="E88" s="1027"/>
      <c r="F88" s="1028"/>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5" customHeight="1" thickBot="1">
      <c r="A89" s="454">
        <v>78</v>
      </c>
      <c r="B89" s="1026" t="str">
        <f>IF(基本情報入力シート!B117="","",基本情報入力シート!B117)</f>
        <v/>
      </c>
      <c r="C89" s="1027"/>
      <c r="D89" s="1027"/>
      <c r="E89" s="1027"/>
      <c r="F89" s="1028"/>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5" customHeight="1" thickBot="1">
      <c r="A90" s="454">
        <v>79</v>
      </c>
      <c r="B90" s="1026" t="str">
        <f>IF(基本情報入力シート!B118="","",基本情報入力シート!B118)</f>
        <v/>
      </c>
      <c r="C90" s="1027"/>
      <c r="D90" s="1027"/>
      <c r="E90" s="1027"/>
      <c r="F90" s="1028"/>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5" customHeight="1" thickBot="1">
      <c r="A91" s="454">
        <v>80</v>
      </c>
      <c r="B91" s="1026" t="str">
        <f>IF(基本情報入力シート!B119="","",基本情報入力シート!B119)</f>
        <v/>
      </c>
      <c r="C91" s="1027"/>
      <c r="D91" s="1027"/>
      <c r="E91" s="1027"/>
      <c r="F91" s="1028"/>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5" customHeight="1" thickBot="1">
      <c r="A92" s="454">
        <v>81</v>
      </c>
      <c r="B92" s="1026" t="str">
        <f>IF(基本情報入力シート!B120="","",基本情報入力シート!B120)</f>
        <v/>
      </c>
      <c r="C92" s="1027"/>
      <c r="D92" s="1027"/>
      <c r="E92" s="1027"/>
      <c r="F92" s="1028"/>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5" customHeight="1" thickBot="1">
      <c r="A93" s="454">
        <v>82</v>
      </c>
      <c r="B93" s="1026" t="str">
        <f>IF(基本情報入力シート!B121="","",基本情報入力シート!B121)</f>
        <v/>
      </c>
      <c r="C93" s="1027"/>
      <c r="D93" s="1027"/>
      <c r="E93" s="1027"/>
      <c r="F93" s="1028"/>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5" customHeight="1" thickBot="1">
      <c r="A94" s="454">
        <v>83</v>
      </c>
      <c r="B94" s="1026" t="str">
        <f>IF(基本情報入力シート!B122="","",基本情報入力シート!B122)</f>
        <v/>
      </c>
      <c r="C94" s="1027"/>
      <c r="D94" s="1027"/>
      <c r="E94" s="1027"/>
      <c r="F94" s="1028"/>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5" customHeight="1" thickBot="1">
      <c r="A95" s="454">
        <v>84</v>
      </c>
      <c r="B95" s="1026" t="str">
        <f>IF(基本情報入力シート!B123="","",基本情報入力シート!B123)</f>
        <v/>
      </c>
      <c r="C95" s="1027"/>
      <c r="D95" s="1027"/>
      <c r="E95" s="1027"/>
      <c r="F95" s="1028"/>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5" customHeight="1" thickBot="1">
      <c r="A96" s="454">
        <v>85</v>
      </c>
      <c r="B96" s="1026" t="str">
        <f>IF(基本情報入力シート!B124="","",基本情報入力シート!B124)</f>
        <v/>
      </c>
      <c r="C96" s="1027"/>
      <c r="D96" s="1027"/>
      <c r="E96" s="1027"/>
      <c r="F96" s="1028"/>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5" customHeight="1" thickBot="1">
      <c r="A97" s="454">
        <v>86</v>
      </c>
      <c r="B97" s="1026" t="str">
        <f>IF(基本情報入力シート!B125="","",基本情報入力シート!B125)</f>
        <v/>
      </c>
      <c r="C97" s="1027"/>
      <c r="D97" s="1027"/>
      <c r="E97" s="1027"/>
      <c r="F97" s="1028"/>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5" customHeight="1" thickBot="1">
      <c r="A98" s="454">
        <v>87</v>
      </c>
      <c r="B98" s="1026" t="str">
        <f>IF(基本情報入力シート!B126="","",基本情報入力シート!B126)</f>
        <v/>
      </c>
      <c r="C98" s="1027"/>
      <c r="D98" s="1027"/>
      <c r="E98" s="1027"/>
      <c r="F98" s="1028"/>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5" customHeight="1" thickBot="1">
      <c r="A99" s="454">
        <v>88</v>
      </c>
      <c r="B99" s="1026" t="str">
        <f>IF(基本情報入力シート!B127="","",基本情報入力シート!B127)</f>
        <v/>
      </c>
      <c r="C99" s="1027"/>
      <c r="D99" s="1027"/>
      <c r="E99" s="1027"/>
      <c r="F99" s="1028"/>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5" customHeight="1" thickBot="1">
      <c r="A100" s="454">
        <v>89</v>
      </c>
      <c r="B100" s="1026" t="str">
        <f>IF(基本情報入力シート!B128="","",基本情報入力シート!B128)</f>
        <v/>
      </c>
      <c r="C100" s="1027"/>
      <c r="D100" s="1027"/>
      <c r="E100" s="1027"/>
      <c r="F100" s="1028"/>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5" customHeight="1" thickBot="1">
      <c r="A101" s="454">
        <v>90</v>
      </c>
      <c r="B101" s="1026" t="str">
        <f>IF(基本情報入力シート!B129="","",基本情報入力シート!B129)</f>
        <v/>
      </c>
      <c r="C101" s="1027"/>
      <c r="D101" s="1027"/>
      <c r="E101" s="1027"/>
      <c r="F101" s="1028"/>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5" customHeight="1" thickBot="1">
      <c r="A102" s="454">
        <v>91</v>
      </c>
      <c r="B102" s="1026" t="str">
        <f>IF(基本情報入力シート!B130="","",基本情報入力シート!B130)</f>
        <v/>
      </c>
      <c r="C102" s="1027"/>
      <c r="D102" s="1027"/>
      <c r="E102" s="1027"/>
      <c r="F102" s="1028"/>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5" customHeight="1" thickBot="1">
      <c r="A103" s="454">
        <v>92</v>
      </c>
      <c r="B103" s="1026" t="str">
        <f>IF(基本情報入力シート!B131="","",基本情報入力シート!B131)</f>
        <v/>
      </c>
      <c r="C103" s="1027"/>
      <c r="D103" s="1027"/>
      <c r="E103" s="1027"/>
      <c r="F103" s="1028"/>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5" customHeight="1" thickBot="1">
      <c r="A104" s="454">
        <v>93</v>
      </c>
      <c r="B104" s="1026" t="str">
        <f>IF(基本情報入力シート!B132="","",基本情報入力シート!B132)</f>
        <v/>
      </c>
      <c r="C104" s="1027"/>
      <c r="D104" s="1027"/>
      <c r="E104" s="1027"/>
      <c r="F104" s="1028"/>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5" customHeight="1" thickBot="1">
      <c r="A105" s="454">
        <v>94</v>
      </c>
      <c r="B105" s="1026" t="str">
        <f>IF(基本情報入力シート!B133="","",基本情報入力シート!B133)</f>
        <v/>
      </c>
      <c r="C105" s="1027"/>
      <c r="D105" s="1027"/>
      <c r="E105" s="1027"/>
      <c r="F105" s="1028"/>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5" customHeight="1" thickBot="1">
      <c r="A106" s="454">
        <v>95</v>
      </c>
      <c r="B106" s="1026" t="str">
        <f>IF(基本情報入力シート!B134="","",基本情報入力シート!B134)</f>
        <v/>
      </c>
      <c r="C106" s="1027"/>
      <c r="D106" s="1027"/>
      <c r="E106" s="1027"/>
      <c r="F106" s="1028"/>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5" customHeight="1" thickBot="1">
      <c r="A107" s="454">
        <v>96</v>
      </c>
      <c r="B107" s="1026" t="str">
        <f>IF(基本情報入力シート!B135="","",基本情報入力シート!B135)</f>
        <v/>
      </c>
      <c r="C107" s="1027"/>
      <c r="D107" s="1027"/>
      <c r="E107" s="1027"/>
      <c r="F107" s="1028"/>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5" customHeight="1" thickBot="1">
      <c r="A108" s="454">
        <v>97</v>
      </c>
      <c r="B108" s="1026" t="str">
        <f>IF(基本情報入力シート!B136="","",基本情報入力シート!B136)</f>
        <v/>
      </c>
      <c r="C108" s="1027"/>
      <c r="D108" s="1027"/>
      <c r="E108" s="1027"/>
      <c r="F108" s="1028"/>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5" customHeight="1" thickBot="1">
      <c r="A109" s="454">
        <v>98</v>
      </c>
      <c r="B109" s="1026" t="str">
        <f>IF(基本情報入力シート!B137="","",基本情報入力シート!B137)</f>
        <v/>
      </c>
      <c r="C109" s="1027"/>
      <c r="D109" s="1027"/>
      <c r="E109" s="1027"/>
      <c r="F109" s="1028"/>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5" customHeight="1" thickBot="1">
      <c r="A110" s="454">
        <v>99</v>
      </c>
      <c r="B110" s="1026" t="str">
        <f>IF(基本情報入力シート!B138="","",基本情報入力シート!B138)</f>
        <v/>
      </c>
      <c r="C110" s="1027"/>
      <c r="D110" s="1027"/>
      <c r="E110" s="1027"/>
      <c r="F110" s="1028"/>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5" customHeight="1" thickBot="1">
      <c r="A111" s="454">
        <v>100</v>
      </c>
      <c r="B111" s="1029" t="str">
        <f>IF(基本情報入力シート!B139="","",基本情報入力シート!B139)</f>
        <v/>
      </c>
      <c r="C111" s="1030"/>
      <c r="D111" s="1030"/>
      <c r="E111" s="1030"/>
      <c r="F111" s="1031"/>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3"/>
  <conditionalFormatting sqref="N12:N111">
    <cfRule type="expression" dxfId="14" priority="15">
      <formula>AO12=""</formula>
    </cfRule>
  </conditionalFormatting>
  <conditionalFormatting sqref="Q12:Q113">
    <cfRule type="expression" dxfId="13" priority="14">
      <formula>N12&lt;&gt;""</formula>
    </cfRule>
  </conditionalFormatting>
  <conditionalFormatting sqref="S12:S111">
    <cfRule type="expression" dxfId="12" priority="13">
      <formula>N12&lt;&gt;""</formula>
    </cfRule>
  </conditionalFormatting>
  <conditionalFormatting sqref="U12:U111">
    <cfRule type="expression" dxfId="11" priority="8">
      <formula>N12&lt;&gt;""</formula>
    </cfRule>
  </conditionalFormatting>
  <conditionalFormatting sqref="W12:W111">
    <cfRule type="expression" dxfId="10" priority="12">
      <formula>N12&lt;&gt;""</formula>
    </cfRule>
  </conditionalFormatting>
  <conditionalFormatting sqref="AD12:AD111">
    <cfRule type="expression" dxfId="9" priority="11">
      <formula>AND($N12&lt;&gt;"", $AC12&lt;&gt;0, $AC12&lt;&gt;"")</formula>
    </cfRule>
  </conditionalFormatting>
  <conditionalFormatting sqref="AE12:AE111">
    <cfRule type="expression" dxfId="8" priority="10">
      <formula>N12&lt;&gt;""</formula>
    </cfRule>
  </conditionalFormatting>
  <conditionalFormatting sqref="AF12:AF111">
    <cfRule type="expression" dxfId="7" priority="9">
      <formula>AS12="AF列に色付け"</formula>
    </cfRule>
  </conditionalFormatting>
  <conditionalFormatting sqref="AG12:AH111">
    <cfRule type="expression" dxfId="6" priority="17">
      <formula>AV12&lt;&gt;""</formula>
    </cfRule>
  </conditionalFormatting>
  <conditionalFormatting sqref="AI12:AI111">
    <cfRule type="expression" dxfId="5" priority="7">
      <formula>AZ12&lt;&gt;""</formula>
    </cfRule>
  </conditionalFormatting>
  <conditionalFormatting sqref="AJ9">
    <cfRule type="expression" dxfId="4" priority="1">
      <formula>$BJ$12=0</formula>
    </cfRule>
  </conditionalFormatting>
  <conditionalFormatting sqref="AJ12:AJ111">
    <cfRule type="expression" dxfId="3" priority="2">
      <formula>OR($BE12="AJ列色消し",$BF12="AJ列色消し")</formula>
    </cfRule>
    <cfRule type="expression" dxfId="2"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BED9-3B9E-49CD-B540-B34277197D74}">
  <sheetPr>
    <tabColor rgb="FFFF0000"/>
    <pageSetUpPr fitToPage="1"/>
  </sheetPr>
  <dimension ref="A2:BX43"/>
  <sheetViews>
    <sheetView workbookViewId="0">
      <selection activeCell="F21" sqref="F21"/>
    </sheetView>
  </sheetViews>
  <sheetFormatPr defaultRowHeight="13.2"/>
  <cols>
    <col min="6" max="6" width="52.77734375" bestFit="1" customWidth="1"/>
    <col min="7" max="9" width="14.21875" customWidth="1"/>
    <col min="10" max="11" width="12.33203125" bestFit="1" customWidth="1"/>
    <col min="18" max="23" width="8.77734375" customWidth="1"/>
    <col min="28" max="56" width="5.21875" customWidth="1"/>
    <col min="69" max="69" width="6.6640625" customWidth="1"/>
    <col min="70" max="70" width="9.33203125" customWidth="1"/>
    <col min="71" max="72" width="10.21875" customWidth="1"/>
  </cols>
  <sheetData>
    <row r="2" spans="1:76" s="664" customFormat="1" ht="14.4">
      <c r="A2" s="651"/>
      <c r="B2" s="652" t="s">
        <v>2521</v>
      </c>
      <c r="C2" s="653"/>
      <c r="D2" s="654"/>
      <c r="E2" s="654"/>
      <c r="F2" s="655"/>
      <c r="G2" s="656" t="s">
        <v>2522</v>
      </c>
      <c r="H2" s="657"/>
      <c r="I2" s="657"/>
      <c r="J2" s="658"/>
      <c r="K2" s="658"/>
      <c r="L2" s="658"/>
      <c r="M2" s="658"/>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659"/>
      <c r="AR2" s="659"/>
      <c r="AS2" s="659"/>
      <c r="AT2" s="659"/>
      <c r="AU2" s="659"/>
      <c r="AV2" s="659"/>
      <c r="AW2" s="659"/>
      <c r="AX2" s="659"/>
      <c r="AY2" s="659"/>
      <c r="AZ2" s="659"/>
      <c r="BA2" s="659"/>
      <c r="BB2" s="659"/>
      <c r="BC2" s="659"/>
      <c r="BD2" s="659"/>
      <c r="BE2" s="659"/>
      <c r="BF2" s="659"/>
      <c r="BG2" s="659"/>
      <c r="BH2" s="659"/>
      <c r="BI2" s="659"/>
      <c r="BJ2" s="659"/>
      <c r="BK2" s="659"/>
      <c r="BL2" s="659"/>
      <c r="BM2" s="659"/>
      <c r="BN2" s="659"/>
      <c r="BO2" s="659"/>
      <c r="BP2" s="660"/>
      <c r="BQ2" s="661"/>
      <c r="BR2" s="662" t="s">
        <v>2523</v>
      </c>
      <c r="BS2" s="662"/>
      <c r="BT2" s="662"/>
      <c r="BU2" s="663"/>
      <c r="BV2" s="662" t="s">
        <v>2524</v>
      </c>
      <c r="BW2" s="662"/>
      <c r="BX2" s="662"/>
    </row>
    <row r="3" spans="1:76" s="675" customFormat="1" ht="37.950000000000003" customHeight="1" thickBot="1">
      <c r="A3" s="665" t="s">
        <v>2525</v>
      </c>
      <c r="B3" s="666" t="s">
        <v>2526</v>
      </c>
      <c r="C3" s="667"/>
      <c r="D3" s="668"/>
      <c r="E3" s="669"/>
      <c r="F3" s="668"/>
      <c r="G3" s="1118" t="s">
        <v>2527</v>
      </c>
      <c r="H3" s="1119"/>
      <c r="I3" s="1120"/>
      <c r="J3" s="1121" t="s">
        <v>2528</v>
      </c>
      <c r="K3" s="1122"/>
      <c r="L3" s="1122"/>
      <c r="M3" s="1122"/>
      <c r="N3" s="1123" t="s">
        <v>2529</v>
      </c>
      <c r="O3" s="1123"/>
      <c r="P3" s="1123" t="s">
        <v>2530</v>
      </c>
      <c r="Q3" s="1123"/>
      <c r="R3" s="1124" t="s">
        <v>2531</v>
      </c>
      <c r="S3" s="1125"/>
      <c r="T3" s="670" t="s">
        <v>2532</v>
      </c>
      <c r="U3" s="671"/>
      <c r="V3" s="671"/>
      <c r="W3" s="671"/>
      <c r="X3" s="1126" t="s">
        <v>2533</v>
      </c>
      <c r="Y3" s="1104"/>
      <c r="Z3" s="1104"/>
      <c r="AA3" s="1104"/>
      <c r="AB3" s="1104"/>
      <c r="AC3" s="1104"/>
      <c r="AD3" s="1104"/>
      <c r="AE3" s="1104"/>
      <c r="AF3" s="1104"/>
      <c r="AG3" s="1104"/>
      <c r="AH3" s="1104"/>
      <c r="AI3" s="1104"/>
      <c r="AJ3" s="1104"/>
      <c r="AK3" s="1104"/>
      <c r="AL3" s="1104"/>
      <c r="AM3" s="1104"/>
      <c r="AN3" s="1104"/>
      <c r="AO3" s="1104"/>
      <c r="AP3" s="1104"/>
      <c r="AQ3" s="1104"/>
      <c r="AR3" s="1104"/>
      <c r="AS3" s="1104"/>
      <c r="AT3" s="1104"/>
      <c r="AU3" s="1104"/>
      <c r="AV3" s="1104"/>
      <c r="AW3" s="1104"/>
      <c r="AX3" s="1104"/>
      <c r="AY3" s="1104"/>
      <c r="AZ3" s="1104"/>
      <c r="BA3" s="1104"/>
      <c r="BB3" s="1104"/>
      <c r="BC3" s="1104"/>
      <c r="BD3" s="1105"/>
      <c r="BE3" s="1106" t="s">
        <v>2534</v>
      </c>
      <c r="BF3" s="1107"/>
      <c r="BG3" s="1108"/>
      <c r="BH3" s="1109" t="s">
        <v>2535</v>
      </c>
      <c r="BI3" s="1112" t="s">
        <v>2536</v>
      </c>
      <c r="BJ3" s="1112"/>
      <c r="BK3" s="1112"/>
      <c r="BL3" s="1112"/>
      <c r="BM3" s="1112"/>
      <c r="BN3" s="1112"/>
      <c r="BO3" s="1112"/>
      <c r="BP3" s="1112"/>
      <c r="BQ3" s="672"/>
      <c r="BR3" s="673"/>
      <c r="BS3" s="1113" t="s">
        <v>2537</v>
      </c>
      <c r="BT3" s="1114"/>
      <c r="BU3" s="674"/>
      <c r="BV3" s="673"/>
      <c r="BW3" s="1113" t="s">
        <v>2537</v>
      </c>
      <c r="BX3" s="1114"/>
    </row>
    <row r="4" spans="1:76" s="664" customFormat="1" ht="118.95" customHeight="1">
      <c r="A4" s="676"/>
      <c r="B4" s="677" t="s">
        <v>2538</v>
      </c>
      <c r="C4" s="677" t="s">
        <v>2539</v>
      </c>
      <c r="D4" s="678" t="s">
        <v>2540</v>
      </c>
      <c r="E4" s="678" t="s">
        <v>2541</v>
      </c>
      <c r="F4" s="678" t="s">
        <v>2542</v>
      </c>
      <c r="G4" s="679" t="s">
        <v>2543</v>
      </c>
      <c r="H4" s="679" t="s">
        <v>2544</v>
      </c>
      <c r="I4" s="680" t="s">
        <v>2545</v>
      </c>
      <c r="J4" s="681" t="s">
        <v>2546</v>
      </c>
      <c r="K4" s="681" t="s">
        <v>2547</v>
      </c>
      <c r="L4" s="682" t="s">
        <v>2548</v>
      </c>
      <c r="M4" s="682" t="s">
        <v>2545</v>
      </c>
      <c r="N4" s="683" t="s">
        <v>2549</v>
      </c>
      <c r="O4" s="684" t="s">
        <v>2550</v>
      </c>
      <c r="P4" s="683" t="s">
        <v>2549</v>
      </c>
      <c r="Q4" s="684" t="s">
        <v>362</v>
      </c>
      <c r="R4" s="683" t="s">
        <v>2551</v>
      </c>
      <c r="S4" s="685" t="s">
        <v>2552</v>
      </c>
      <c r="T4" s="686" t="s">
        <v>2553</v>
      </c>
      <c r="U4" s="686" t="s">
        <v>2554</v>
      </c>
      <c r="V4" s="686" t="s">
        <v>2555</v>
      </c>
      <c r="W4" s="686" t="s">
        <v>395</v>
      </c>
      <c r="X4" s="1127"/>
      <c r="Y4" s="687" t="s">
        <v>2556</v>
      </c>
      <c r="Z4" s="688" t="s">
        <v>362</v>
      </c>
      <c r="AA4" s="689" t="s">
        <v>2557</v>
      </c>
      <c r="AB4" s="690" t="s">
        <v>2558</v>
      </c>
      <c r="AC4" s="691"/>
      <c r="AD4" s="691"/>
      <c r="AE4" s="692"/>
      <c r="AF4" s="693" t="s">
        <v>2559</v>
      </c>
      <c r="AG4" s="694"/>
      <c r="AH4" s="694"/>
      <c r="AI4" s="695"/>
      <c r="AJ4" s="690" t="s">
        <v>2560</v>
      </c>
      <c r="AK4" s="691"/>
      <c r="AL4" s="691"/>
      <c r="AM4" s="692"/>
      <c r="AN4" s="690" t="s">
        <v>2561</v>
      </c>
      <c r="AO4" s="691"/>
      <c r="AP4" s="691"/>
      <c r="AQ4" s="692"/>
      <c r="AR4" s="690" t="s">
        <v>2562</v>
      </c>
      <c r="AS4" s="696"/>
      <c r="AT4" s="696"/>
      <c r="AU4" s="696"/>
      <c r="AV4" s="696"/>
      <c r="AW4" s="696"/>
      <c r="AX4" s="696"/>
      <c r="AY4" s="697"/>
      <c r="AZ4" s="691"/>
      <c r="BA4" s="690" t="s">
        <v>2563</v>
      </c>
      <c r="BB4" s="691"/>
      <c r="BC4" s="691"/>
      <c r="BD4" s="692"/>
      <c r="BE4" s="1115" t="s">
        <v>2545</v>
      </c>
      <c r="BF4" s="1116" t="s">
        <v>2564</v>
      </c>
      <c r="BG4" s="1116" t="s">
        <v>2565</v>
      </c>
      <c r="BH4" s="1110"/>
      <c r="BI4" s="1117" t="s">
        <v>2545</v>
      </c>
      <c r="BJ4" s="698" t="s">
        <v>2566</v>
      </c>
      <c r="BK4" s="698" t="s">
        <v>166</v>
      </c>
      <c r="BL4" s="698" t="s">
        <v>2567</v>
      </c>
      <c r="BM4" s="698" t="s">
        <v>2568</v>
      </c>
      <c r="BN4" s="698" t="s">
        <v>2569</v>
      </c>
      <c r="BO4" s="699" t="s">
        <v>2570</v>
      </c>
      <c r="BP4" s="699" t="s">
        <v>2571</v>
      </c>
      <c r="BQ4" s="661"/>
      <c r="BR4" s="700" t="s">
        <v>2572</v>
      </c>
      <c r="BS4" s="701" t="s">
        <v>2573</v>
      </c>
      <c r="BT4" s="702" t="s">
        <v>2574</v>
      </c>
      <c r="BU4" s="703"/>
      <c r="BV4" s="700" t="s">
        <v>2572</v>
      </c>
      <c r="BW4" s="701" t="s">
        <v>2573</v>
      </c>
      <c r="BX4" s="702" t="s">
        <v>2574</v>
      </c>
    </row>
    <row r="5" spans="1:76" s="664" customFormat="1" ht="24.6" thickBot="1">
      <c r="A5" s="676"/>
      <c r="B5" s="677"/>
      <c r="C5" s="677"/>
      <c r="D5" s="678"/>
      <c r="E5" s="678"/>
      <c r="F5" s="678"/>
      <c r="G5" s="704" t="s">
        <v>59</v>
      </c>
      <c r="H5" s="704" t="s">
        <v>2575</v>
      </c>
      <c r="I5" s="705"/>
      <c r="J5" s="706" t="s">
        <v>2576</v>
      </c>
      <c r="K5" s="707" t="s">
        <v>62</v>
      </c>
      <c r="L5" s="708"/>
      <c r="M5" s="709"/>
      <c r="N5" s="710"/>
      <c r="O5" s="711"/>
      <c r="P5" s="710"/>
      <c r="Q5" s="711"/>
      <c r="R5" s="710"/>
      <c r="S5" s="712"/>
      <c r="T5" s="713"/>
      <c r="U5" s="713"/>
      <c r="V5" s="713"/>
      <c r="W5" s="714"/>
      <c r="X5" s="715"/>
      <c r="Y5" s="716"/>
      <c r="Z5" s="717"/>
      <c r="AA5" s="718"/>
      <c r="AB5" s="719" t="s">
        <v>59</v>
      </c>
      <c r="AC5" s="719" t="s">
        <v>62</v>
      </c>
      <c r="AD5" s="719" t="s">
        <v>2577</v>
      </c>
      <c r="AE5" s="719" t="s">
        <v>2578</v>
      </c>
      <c r="AF5" s="719" t="s">
        <v>2579</v>
      </c>
      <c r="AG5" s="719" t="s">
        <v>2580</v>
      </c>
      <c r="AH5" s="719" t="s">
        <v>2581</v>
      </c>
      <c r="AI5" s="719" t="s">
        <v>2582</v>
      </c>
      <c r="AJ5" s="719" t="s">
        <v>2583</v>
      </c>
      <c r="AK5" s="719" t="s">
        <v>2584</v>
      </c>
      <c r="AL5" s="719" t="s">
        <v>2585</v>
      </c>
      <c r="AM5" s="719" t="s">
        <v>2586</v>
      </c>
      <c r="AN5" s="719" t="s">
        <v>2587</v>
      </c>
      <c r="AO5" s="719" t="s">
        <v>2588</v>
      </c>
      <c r="AP5" s="719" t="s">
        <v>2589</v>
      </c>
      <c r="AQ5" s="719" t="s">
        <v>2590</v>
      </c>
      <c r="AR5" s="719" t="s">
        <v>2591</v>
      </c>
      <c r="AS5" s="719" t="s">
        <v>2592</v>
      </c>
      <c r="AT5" s="719" t="s">
        <v>2593</v>
      </c>
      <c r="AU5" s="719" t="s">
        <v>2594</v>
      </c>
      <c r="AV5" s="719" t="s">
        <v>2595</v>
      </c>
      <c r="AW5" s="719" t="s">
        <v>2596</v>
      </c>
      <c r="AX5" s="719" t="s">
        <v>2597</v>
      </c>
      <c r="AY5" s="719" t="s">
        <v>2598</v>
      </c>
      <c r="AZ5" s="719" t="s">
        <v>2599</v>
      </c>
      <c r="BA5" s="719" t="s">
        <v>2600</v>
      </c>
      <c r="BB5" s="719" t="s">
        <v>2601</v>
      </c>
      <c r="BC5" s="719" t="s">
        <v>2602</v>
      </c>
      <c r="BD5" s="719" t="s">
        <v>2603</v>
      </c>
      <c r="BE5" s="1111"/>
      <c r="BF5" s="1111"/>
      <c r="BG5" s="1111"/>
      <c r="BH5" s="1111"/>
      <c r="BI5" s="1111"/>
      <c r="BJ5" s="720" t="s">
        <v>59</v>
      </c>
      <c r="BK5" s="720" t="s">
        <v>62</v>
      </c>
      <c r="BL5" s="720" t="s">
        <v>2577</v>
      </c>
      <c r="BM5" s="720" t="s">
        <v>2578</v>
      </c>
      <c r="BN5" s="720" t="s">
        <v>2579</v>
      </c>
      <c r="BO5" s="720" t="s">
        <v>2580</v>
      </c>
      <c r="BP5" s="720" t="s">
        <v>2581</v>
      </c>
      <c r="BQ5" s="661"/>
      <c r="BR5" s="721"/>
      <c r="BS5" s="722"/>
      <c r="BT5" s="723"/>
      <c r="BU5" s="703"/>
      <c r="BV5" s="721"/>
      <c r="BW5" s="722"/>
      <c r="BX5" s="723"/>
    </row>
    <row r="6" spans="1:76" ht="23.55" customHeight="1">
      <c r="B6" s="724"/>
      <c r="C6" s="724"/>
      <c r="D6" s="724"/>
      <c r="E6" s="724"/>
      <c r="F6" s="725" t="str">
        <f>IF(基本情報入力シート!L16="","",基本情報入力シート!L16)</f>
        <v>○○ケアサービス</v>
      </c>
      <c r="G6" s="726">
        <f>'別紙様式2-1 （総括表）'!Q16</f>
        <v>133297826</v>
      </c>
      <c r="H6" s="726">
        <f>'別紙様式2-1 （総括表）'!Q17</f>
        <v>150000000</v>
      </c>
      <c r="I6" s="725" t="str">
        <f>'別紙様式2-1 （総括表）'!Y17</f>
        <v>○</v>
      </c>
      <c r="J6" s="726">
        <f>'別紙様式2-1 （総括表）'!T25</f>
        <v>43810117</v>
      </c>
      <c r="K6" s="726">
        <f>'別紙様式2-1 （総括表）'!T26</f>
        <v>50000000</v>
      </c>
      <c r="L6" s="725" t="str">
        <f>'別紙様式2-1 （総括表）'!AK24</f>
        <v>○</v>
      </c>
      <c r="M6" s="725" t="str">
        <f>IF(K6&gt;J6,"〇","×")</f>
        <v>〇</v>
      </c>
      <c r="N6" s="725" t="str">
        <f>'別紙様式2-1 （総括表）'!AK32</f>
        <v>×</v>
      </c>
      <c r="O6" s="725" t="str">
        <f>'別紙様式2-1 （総括表）'!AK33</f>
        <v>✓</v>
      </c>
      <c r="P6" s="725" t="str">
        <f>'別紙様式2-1 （総括表）'!AK36</f>
        <v>×</v>
      </c>
      <c r="Q6" s="725" t="str">
        <f>'別紙様式2-1 （総括表）'!AK37</f>
        <v>✓</v>
      </c>
      <c r="R6" s="725" t="str">
        <f>'別紙様式2-1 （総括表）'!AK40</f>
        <v>×</v>
      </c>
      <c r="S6" s="725">
        <f>'別紙様式2-1 （総括表）'!AK41</f>
        <v>0</v>
      </c>
      <c r="T6" s="725" t="str">
        <f>IF('別紙様式2-1 （総括表）'!BA45=TRUE, "○", "－")</f>
        <v>○</v>
      </c>
      <c r="U6" s="725" t="str">
        <f>IF('別紙様式2-1 （総括表）'!BA46=TRUE, "○", "－")</f>
        <v>－</v>
      </c>
      <c r="V6" s="725" t="str">
        <f>IF('別紙様式2-1 （総括表）'!BA47=TRUE, "○", "－")</f>
        <v>－</v>
      </c>
      <c r="W6" s="725" t="str">
        <f>IF('別紙様式2-1 （総括表）'!BA48=TRUE, "○", "－")</f>
        <v>－</v>
      </c>
      <c r="X6" s="725" t="str">
        <f>'別紙様式2-1 （総括表）'!AK51</f>
        <v>○</v>
      </c>
      <c r="Y6" s="727" t="str">
        <f>'別紙様式2-1 （総括表）'!AK54</f>
        <v>○</v>
      </c>
      <c r="Z6" s="727" t="str">
        <f>'別紙様式2-1 （総括表）'!AK55</f>
        <v>✓</v>
      </c>
      <c r="AA6" s="725" t="str">
        <f>'別紙様式2-1 （総括表）'!AK56</f>
        <v/>
      </c>
      <c r="AB6" s="725" t="str">
        <f>'別紙様式2-1 （総括表）'!E65</f>
        <v>誓約</v>
      </c>
      <c r="AC6" s="725">
        <f>'別紙様式2-1 （総括表）'!E66</f>
        <v>0</v>
      </c>
      <c r="AD6" s="725" t="str">
        <f>'別紙様式2-1 （総括表）'!E67</f>
        <v>✓</v>
      </c>
      <c r="AE6" s="725">
        <f>'別紙様式2-1 （総括表）'!E68</f>
        <v>0</v>
      </c>
      <c r="AF6" s="725" t="str">
        <f>'別紙様式2-1 （総括表）'!E69</f>
        <v>✓</v>
      </c>
      <c r="AG6" s="725">
        <f>'別紙様式2-1 （総括表）'!E70</f>
        <v>0</v>
      </c>
      <c r="AH6" s="725" t="str">
        <f>'別紙様式2-1 （総括表）'!E71</f>
        <v>誓約</v>
      </c>
      <c r="AI6" s="725">
        <f>'別紙様式2-1 （総括表）'!E72</f>
        <v>0</v>
      </c>
      <c r="AJ6" s="725" t="str">
        <f>'別紙様式2-1 （総括表）'!E73</f>
        <v>✓</v>
      </c>
      <c r="AK6" s="725">
        <f>'別紙様式2-1 （総括表）'!E74</f>
        <v>0</v>
      </c>
      <c r="AL6" s="725" t="str">
        <f>'別紙様式2-1 （総括表）'!E75</f>
        <v>誓約</v>
      </c>
      <c r="AM6" s="725">
        <f>'別紙様式2-1 （総括表）'!E76</f>
        <v>0</v>
      </c>
      <c r="AN6" s="725" t="str">
        <f>'別紙様式2-1 （総括表）'!E77</f>
        <v>✓</v>
      </c>
      <c r="AO6" s="725">
        <f>'別紙様式2-1 （総括表）'!E78</f>
        <v>0</v>
      </c>
      <c r="AP6" s="725" t="str">
        <f>'別紙様式2-1 （総括表）'!E79</f>
        <v>誓約</v>
      </c>
      <c r="AQ6" s="725">
        <f>'別紙様式2-1 （総括表）'!E80</f>
        <v>0</v>
      </c>
      <c r="AR6" s="725" t="str">
        <f>'別紙様式2-1 （総括表）'!E81</f>
        <v>✓</v>
      </c>
      <c r="AS6" s="725">
        <f>'別紙様式2-1 （総括表）'!E82</f>
        <v>0</v>
      </c>
      <c r="AT6" s="725" t="str">
        <f>'別紙様式2-1 （総括表）'!E83</f>
        <v>誓約</v>
      </c>
      <c r="AU6" s="725">
        <f>'別紙様式2-1 （総括表）'!E84</f>
        <v>0</v>
      </c>
      <c r="AV6" s="725">
        <f>'別紙様式2-1 （総括表）'!E85</f>
        <v>0</v>
      </c>
      <c r="AW6" s="725">
        <f>'別紙様式2-1 （総括表）'!E86</f>
        <v>0</v>
      </c>
      <c r="AX6" s="725">
        <f>'別紙様式2-1 （総括表）'!E87</f>
        <v>0</v>
      </c>
      <c r="AY6" s="725">
        <f>'別紙様式2-1 （総括表）'!E88</f>
        <v>0</v>
      </c>
      <c r="AZ6" s="725" t="str">
        <f>'別紙様式2-1 （総括表）'!E89</f>
        <v>✓</v>
      </c>
      <c r="BA6" s="725" t="str">
        <f>'別紙様式2-1 （総括表）'!E90</f>
        <v>✓</v>
      </c>
      <c r="BB6" s="725">
        <f>'別紙様式2-1 （総括表）'!E91</f>
        <v>0</v>
      </c>
      <c r="BC6" s="725" t="str">
        <f>'別紙様式2-1 （総括表）'!E92</f>
        <v>誓約</v>
      </c>
      <c r="BD6" s="725">
        <f>'別紙様式2-1 （総括表）'!E93</f>
        <v>0</v>
      </c>
      <c r="BE6" s="725" t="str">
        <f>'別紙様式2-1 （総括表）'!AK96</f>
        <v>○</v>
      </c>
      <c r="BF6" s="725" t="str">
        <f>'別紙様式2-1 （総括表）'!F97</f>
        <v>✓</v>
      </c>
      <c r="BG6" s="725">
        <f>'別紙様式2-1 （総括表）'!F98</f>
        <v>0</v>
      </c>
      <c r="BH6" s="725" t="str">
        <f>'別紙様式2-1 （総括表）'!AK102</f>
        <v>○</v>
      </c>
      <c r="BI6" s="725" t="str">
        <f>'別紙様式2-1 （総括表）'!AK118</f>
        <v>○</v>
      </c>
      <c r="BJ6" s="725" t="str">
        <f>IF('別紙様式2-1 （総括表）'!BA107=TRUE, "○", "－")</f>
        <v>○</v>
      </c>
      <c r="BK6" s="725" t="str">
        <f>IF('別紙様式2-1 （総括表）'!BA108=TRUE, "○", "－")</f>
        <v>○</v>
      </c>
      <c r="BL6" s="725" t="str">
        <f>IF('別紙様式2-1 （総括表）'!BA109=TRUE, "○", "－")</f>
        <v>○</v>
      </c>
      <c r="BM6" s="725" t="str">
        <f>IF('別紙様式2-1 （総括表）'!BA110=TRUE, "○", "－")</f>
        <v>○</v>
      </c>
      <c r="BN6" s="725" t="str">
        <f>IF('別紙様式2-1 （総括表）'!BA111=TRUE, "○", "－")</f>
        <v>○</v>
      </c>
      <c r="BO6" s="725" t="str">
        <f>IF('別紙様式2-1 （総括表）'!BA112=TRUE, "○", "－")</f>
        <v>○</v>
      </c>
      <c r="BP6" s="725" t="str">
        <f>IF('別紙様式2-1 （総括表）'!BA113=TRUE, "○", "－")</f>
        <v>○</v>
      </c>
      <c r="BR6" s="724">
        <f>IF('別紙様式2-2（個票（４、５月））'!AJ1="長野県", COUNTIFS('別紙様式2-2（個票（４、５月））'!H:H, "長野県"), 0)</f>
        <v>0</v>
      </c>
      <c r="BS6" s="724">
        <f>'別紙様式2-2（個票（４、５月））'!AJ6</f>
        <v>0</v>
      </c>
      <c r="BT6" s="724">
        <f>'別紙様式2-2（個票（４、５月））'!AJ5</f>
        <v>2</v>
      </c>
      <c r="BV6" s="724">
        <f>IF('別紙様式2-3（個票（６月以降））'!AJ1="長野県", COUNTIFS('別紙様式2-3（個票（６月以降））'!H:H, "長野県"), 0)</f>
        <v>0</v>
      </c>
      <c r="BW6" s="724">
        <f>'別紙様式2-3（個票（６月以降））'!AJ6</f>
        <v>1</v>
      </c>
      <c r="BX6" s="724">
        <f>'別紙様式2-3（個票（６月以降））'!AJ5</f>
        <v>2</v>
      </c>
    </row>
    <row r="7" spans="1:76">
      <c r="AB7" s="728"/>
    </row>
    <row r="8" spans="1:76">
      <c r="AB8" s="728"/>
    </row>
    <row r="9" spans="1:76">
      <c r="AB9" s="728"/>
    </row>
    <row r="10" spans="1:76">
      <c r="AB10" s="728"/>
    </row>
    <row r="11" spans="1:76">
      <c r="AB11" s="728"/>
    </row>
    <row r="12" spans="1:76">
      <c r="AB12" s="728"/>
    </row>
    <row r="13" spans="1:76">
      <c r="AB13" s="728"/>
    </row>
    <row r="14" spans="1:76">
      <c r="AB14" s="728"/>
    </row>
    <row r="15" spans="1:76">
      <c r="AB15" s="728"/>
    </row>
    <row r="16" spans="1:76">
      <c r="AB16" s="728"/>
    </row>
    <row r="17" spans="28:28">
      <c r="AB17" s="728"/>
    </row>
    <row r="18" spans="28:28">
      <c r="AB18" s="728"/>
    </row>
    <row r="19" spans="28:28">
      <c r="AB19" s="728"/>
    </row>
    <row r="20" spans="28:28">
      <c r="AB20" s="728"/>
    </row>
    <row r="21" spans="28:28">
      <c r="AB21" s="728"/>
    </row>
    <row r="22" spans="28:28">
      <c r="AB22" s="728"/>
    </row>
    <row r="23" spans="28:28">
      <c r="AB23" s="728"/>
    </row>
    <row r="24" spans="28:28">
      <c r="AB24" s="728"/>
    </row>
    <row r="25" spans="28:28">
      <c r="AB25" s="728"/>
    </row>
    <row r="26" spans="28:28">
      <c r="AB26" s="728"/>
    </row>
    <row r="27" spans="28:28">
      <c r="AB27" s="728"/>
    </row>
    <row r="28" spans="28:28">
      <c r="AB28" s="728"/>
    </row>
    <row r="29" spans="28:28">
      <c r="AB29" s="728"/>
    </row>
    <row r="30" spans="28:28">
      <c r="AB30" s="728"/>
    </row>
    <row r="31" spans="28:28">
      <c r="AB31" s="728"/>
    </row>
    <row r="32" spans="28:28">
      <c r="AB32" s="728"/>
    </row>
    <row r="33" spans="28:28">
      <c r="AB33" s="728"/>
    </row>
    <row r="34" spans="28:28">
      <c r="AB34" s="728"/>
    </row>
    <row r="35" spans="28:28">
      <c r="AB35" s="728"/>
    </row>
    <row r="36" spans="28:28">
      <c r="AB36" s="728"/>
    </row>
    <row r="37" spans="28:28">
      <c r="AB37" s="728"/>
    </row>
    <row r="38" spans="28:28">
      <c r="AB38" s="728"/>
    </row>
    <row r="39" spans="28:28">
      <c r="AB39" s="728"/>
    </row>
    <row r="40" spans="28:28">
      <c r="AB40" s="728"/>
    </row>
    <row r="41" spans="28:28">
      <c r="AB41" s="728"/>
    </row>
    <row r="42" spans="28:28">
      <c r="AB42" s="728"/>
    </row>
    <row r="43" spans="28:28">
      <c r="AB43" s="728"/>
    </row>
  </sheetData>
  <mergeCells count="16">
    <mergeCell ref="X3:X4"/>
    <mergeCell ref="G3:I3"/>
    <mergeCell ref="J3:M3"/>
    <mergeCell ref="N3:O3"/>
    <mergeCell ref="P3:Q3"/>
    <mergeCell ref="R3:S3"/>
    <mergeCell ref="BW3:BX3"/>
    <mergeCell ref="BE4:BE5"/>
    <mergeCell ref="BF4:BF5"/>
    <mergeCell ref="BG4:BG5"/>
    <mergeCell ref="BI4:BI5"/>
    <mergeCell ref="Y3:BD3"/>
    <mergeCell ref="BE3:BG3"/>
    <mergeCell ref="BH3:BH5"/>
    <mergeCell ref="BI3:BP3"/>
    <mergeCell ref="BS3:BT3"/>
  </mergeCells>
  <phoneticPr fontId="13"/>
  <pageMargins left="0.7" right="0.7" top="0.75" bottom="0.75" header="0.3" footer="0.3"/>
  <pageSetup paperSize="9"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4CF2-5980-4A59-BD3E-82025723794A}">
  <sheetPr>
    <tabColor rgb="FFFF0000"/>
  </sheetPr>
  <dimension ref="A1:AN513"/>
  <sheetViews>
    <sheetView workbookViewId="0">
      <selection activeCell="BH27" sqref="BH27"/>
    </sheetView>
  </sheetViews>
  <sheetFormatPr defaultRowHeight="13.2"/>
  <cols>
    <col min="1" max="1" width="15.6640625" bestFit="1" customWidth="1"/>
    <col min="2" max="2" width="17.88671875" bestFit="1" customWidth="1"/>
    <col min="3" max="3" width="17.88671875" customWidth="1"/>
    <col min="4" max="4" width="15.77734375" customWidth="1"/>
    <col min="5" max="5" width="1.77734375" customWidth="1"/>
    <col min="6" max="8" width="8.77734375" hidden="1" customWidth="1"/>
    <col min="9" max="9" width="8.5546875" bestFit="1" customWidth="1"/>
    <col min="10" max="10" width="7.77734375" bestFit="1" customWidth="1"/>
    <col min="11" max="11" width="11.6640625" customWidth="1"/>
    <col min="12" max="12" width="32.44140625" customWidth="1"/>
    <col min="13" max="13" width="24.88671875" customWidth="1"/>
    <col min="14" max="14" width="30.5546875" style="729" customWidth="1"/>
    <col min="15" max="15" width="8.88671875" style="729"/>
    <col min="16" max="16" width="23.33203125" customWidth="1"/>
    <col min="17" max="17" width="10" style="730" customWidth="1"/>
    <col min="18" max="18" width="5.21875" customWidth="1"/>
    <col min="19" max="19" width="6.6640625" customWidth="1"/>
    <col min="20" max="20" width="4.109375" customWidth="1"/>
    <col min="21" max="21" width="2.88671875" bestFit="1" customWidth="1"/>
    <col min="22" max="22" width="8.6640625" customWidth="1"/>
    <col min="23" max="23" width="2.88671875" bestFit="1" customWidth="1"/>
    <col min="24" max="24" width="4.33203125" customWidth="1"/>
    <col min="25" max="25" width="2.88671875" bestFit="1" customWidth="1"/>
    <col min="26" max="26" width="3.88671875" bestFit="1" customWidth="1"/>
    <col min="27" max="27" width="2.88671875" bestFit="1" customWidth="1"/>
    <col min="28" max="28" width="3.88671875" bestFit="1" customWidth="1"/>
    <col min="29" max="29" width="9.109375" customWidth="1"/>
    <col min="30" max="30" width="10.77734375" style="731" customWidth="1"/>
    <col min="31" max="31" width="11.88671875" style="731" customWidth="1"/>
    <col min="32" max="32" width="11.5546875" style="747" customWidth="1"/>
    <col min="33" max="33" width="17.21875" style="747" bestFit="1" customWidth="1"/>
    <col min="34" max="34" width="16" style="747" bestFit="1" customWidth="1"/>
    <col min="35" max="35" width="17.21875" style="731" bestFit="1" customWidth="1"/>
    <col min="36" max="36" width="16" style="731" bestFit="1" customWidth="1"/>
    <col min="37" max="38" width="22.21875" style="731" bestFit="1" customWidth="1"/>
  </cols>
  <sheetData>
    <row r="1" spans="1:40">
      <c r="AF1" s="731"/>
      <c r="AG1" s="731"/>
      <c r="AH1" s="731"/>
    </row>
    <row r="2" spans="1:40" ht="14.4">
      <c r="B2" s="652" t="s">
        <v>2604</v>
      </c>
      <c r="AF2" s="731"/>
      <c r="AG2" s="731"/>
      <c r="AH2" s="731"/>
    </row>
    <row r="3" spans="1:40" ht="26.4">
      <c r="B3" s="1148" t="s">
        <v>53</v>
      </c>
      <c r="C3" s="732"/>
      <c r="D3" s="1150" t="s">
        <v>225</v>
      </c>
      <c r="E3" s="1151"/>
      <c r="F3" s="1151"/>
      <c r="G3" s="1151"/>
      <c r="H3" s="1152"/>
      <c r="I3" s="1156" t="s">
        <v>39</v>
      </c>
      <c r="J3" s="1158" t="s">
        <v>40</v>
      </c>
      <c r="K3" s="1158"/>
      <c r="L3" s="1159" t="s">
        <v>226</v>
      </c>
      <c r="M3" s="1161" t="s">
        <v>42</v>
      </c>
      <c r="N3" s="1132" t="s">
        <v>227</v>
      </c>
      <c r="O3" s="1134" t="s">
        <v>228</v>
      </c>
      <c r="P3" s="1136" t="s">
        <v>2605</v>
      </c>
      <c r="Q3" s="1138" t="s">
        <v>2606</v>
      </c>
      <c r="R3" s="1140" t="s">
        <v>2607</v>
      </c>
      <c r="S3" s="1141"/>
      <c r="T3" s="1141"/>
      <c r="U3" s="1141"/>
      <c r="V3" s="1141"/>
      <c r="W3" s="1141"/>
      <c r="X3" s="1141"/>
      <c r="Y3" s="1141"/>
      <c r="Z3" s="1141"/>
      <c r="AA3" s="1141"/>
      <c r="AB3" s="1141"/>
      <c r="AC3" s="1142"/>
      <c r="AD3" s="1146" t="s">
        <v>2608</v>
      </c>
      <c r="AE3" s="1128" t="s">
        <v>2609</v>
      </c>
      <c r="AF3" s="1129"/>
      <c r="AG3" s="733" t="s">
        <v>234</v>
      </c>
      <c r="AH3" s="734" t="s">
        <v>2610</v>
      </c>
      <c r="AI3" s="1130" t="s">
        <v>2611</v>
      </c>
      <c r="AJ3" s="1131"/>
      <c r="AK3" s="735" t="s">
        <v>237</v>
      </c>
      <c r="AL3" s="733" t="s">
        <v>2612</v>
      </c>
    </row>
    <row r="4" spans="1:40" ht="96">
      <c r="B4" s="1149"/>
      <c r="C4" s="736" t="s">
        <v>2613</v>
      </c>
      <c r="D4" s="1153"/>
      <c r="E4" s="1154"/>
      <c r="F4" s="1154"/>
      <c r="G4" s="1154"/>
      <c r="H4" s="1155"/>
      <c r="I4" s="1157"/>
      <c r="J4" s="737" t="s">
        <v>240</v>
      </c>
      <c r="K4" s="737" t="s">
        <v>241</v>
      </c>
      <c r="L4" s="1160"/>
      <c r="M4" s="1162"/>
      <c r="N4" s="1133"/>
      <c r="O4" s="1135"/>
      <c r="P4" s="1137"/>
      <c r="Q4" s="1139"/>
      <c r="R4" s="1143"/>
      <c r="S4" s="1144"/>
      <c r="T4" s="1144"/>
      <c r="U4" s="1144"/>
      <c r="V4" s="1144"/>
      <c r="W4" s="1144"/>
      <c r="X4" s="1144"/>
      <c r="Y4" s="1144"/>
      <c r="Z4" s="1144"/>
      <c r="AA4" s="1144"/>
      <c r="AB4" s="1144"/>
      <c r="AC4" s="1145"/>
      <c r="AD4" s="1147"/>
      <c r="AE4" s="738" t="s">
        <v>2614</v>
      </c>
      <c r="AF4" s="739" t="s">
        <v>2615</v>
      </c>
      <c r="AG4" s="740" t="s">
        <v>2616</v>
      </c>
      <c r="AH4" s="741" t="s">
        <v>2617</v>
      </c>
      <c r="AI4" s="741" t="s">
        <v>2618</v>
      </c>
      <c r="AJ4" s="742" t="s">
        <v>2619</v>
      </c>
      <c r="AK4" s="742" t="s">
        <v>2620</v>
      </c>
      <c r="AL4" s="741" t="s">
        <v>2621</v>
      </c>
    </row>
    <row r="5" spans="1:40">
      <c r="A5" t="s">
        <v>2622</v>
      </c>
      <c r="B5" s="743" t="str">
        <f>IF(I5="", "", IF(基本情報入力シート!$L$16="", "", 基本情報入力シート!$L$16))</f>
        <v>○○ケアサービス</v>
      </c>
      <c r="C5" s="744" cm="1">
        <f t="array" ref="C5:AN6">IFERROR(IF( ISBLANK(_xlfn._xlws.FILTER('別紙様式2-2（個票（４、５月））'!A:AL, '別紙様式2-2（個票（４、５月））'!G:G="長野県")),"",_xlfn._xlws.FILTER('別紙様式2-2（個票（４、５月））'!A:AL, '別紙様式2-2（個票（４、５月））'!G:G="長野県")), "該当するデータがありません")</f>
        <v>1</v>
      </c>
      <c r="D5" t="str">
        <v>1111111111</v>
      </c>
      <c r="E5" s="745" t="str">
        <v/>
      </c>
      <c r="F5" s="745" t="str">
        <v/>
      </c>
      <c r="G5" s="745" t="str">
        <v/>
      </c>
      <c r="H5" s="745" t="str">
        <v/>
      </c>
      <c r="I5" t="str">
        <v>長野県</v>
      </c>
      <c r="J5" t="str">
        <v>長野県</v>
      </c>
      <c r="K5" t="str">
        <v>千代田区</v>
      </c>
      <c r="L5" t="str">
        <v>○○ホームヘルプ</v>
      </c>
      <c r="M5" t="str">
        <v>訪問介護</v>
      </c>
      <c r="N5" s="729">
        <v>1750000</v>
      </c>
      <c r="O5" s="746">
        <v>10</v>
      </c>
      <c r="P5" t="str">
        <v>処遇改善加算Ⅰ</v>
      </c>
      <c r="Q5" s="730">
        <v>0.245</v>
      </c>
      <c r="R5" t="str">
        <v>令和</v>
      </c>
      <c r="S5">
        <v>8</v>
      </c>
      <c r="T5" t="str">
        <v>年</v>
      </c>
      <c r="U5">
        <v>4</v>
      </c>
      <c r="V5" t="str">
        <v>月～令和</v>
      </c>
      <c r="W5">
        <v>8</v>
      </c>
      <c r="X5" t="str">
        <v>年</v>
      </c>
      <c r="Y5">
        <v>5</v>
      </c>
      <c r="Z5" t="str">
        <v>月</v>
      </c>
      <c r="AA5" t="str">
        <v>（</v>
      </c>
      <c r="AB5">
        <v>2</v>
      </c>
      <c r="AC5" t="str">
        <v>ヶ月）</v>
      </c>
      <c r="AD5" s="731">
        <v>8575000</v>
      </c>
      <c r="AE5" s="731">
        <v>2537500</v>
      </c>
      <c r="AF5" s="747" t="str">
        <v>○</v>
      </c>
      <c r="AG5" s="747" t="str">
        <v>○</v>
      </c>
      <c r="AH5" s="747" t="str">
        <v>○</v>
      </c>
      <c r="AI5" s="731">
        <v>0</v>
      </c>
      <c r="AJ5" s="731" t="str">
        <v>令和８年度特例要件を誓約</v>
      </c>
      <c r="AK5" s="731" t="str">
        <v>特定事業所加算Ⅰ</v>
      </c>
      <c r="AL5" s="731" t="str">
        <v>ケアプランデータ連携システムの利用を誓約</v>
      </c>
      <c r="AM5" t="str">
        <v/>
      </c>
      <c r="AN5" t="str">
        <v/>
      </c>
    </row>
    <row r="6" spans="1:40">
      <c r="B6" s="743" t="str">
        <f>IF(I6="", "", IF(基本情報入力シート!$L$16="", "", 基本情報入力シート!$L$16))</f>
        <v>○○ケアサービス</v>
      </c>
      <c r="C6">
        <v>2</v>
      </c>
      <c r="D6" t="str">
        <v>1111111112</v>
      </c>
      <c r="E6" t="str">
        <v/>
      </c>
      <c r="F6" t="str">
        <v/>
      </c>
      <c r="G6" t="str">
        <v/>
      </c>
      <c r="H6" t="str">
        <v/>
      </c>
      <c r="I6" t="str">
        <v>長野県</v>
      </c>
      <c r="J6" t="str">
        <v>長野県</v>
      </c>
      <c r="K6" t="str">
        <v>中央区</v>
      </c>
      <c r="L6" t="str">
        <v>○○デイサービス</v>
      </c>
      <c r="M6" t="str">
        <v>地域密着型通所介護</v>
      </c>
      <c r="N6" s="729">
        <v>2266000</v>
      </c>
      <c r="O6" s="748">
        <v>10</v>
      </c>
      <c r="P6" t="str">
        <v>処遇改善加算Ⅱ</v>
      </c>
      <c r="Q6" s="730">
        <v>8.9999999999999983E-2</v>
      </c>
      <c r="R6" t="str">
        <v>令和</v>
      </c>
      <c r="S6">
        <v>8</v>
      </c>
      <c r="T6" t="str">
        <v>年</v>
      </c>
      <c r="U6">
        <v>4</v>
      </c>
      <c r="V6" t="str">
        <v>月～令和</v>
      </c>
      <c r="W6">
        <v>8</v>
      </c>
      <c r="X6" t="str">
        <v>年</v>
      </c>
      <c r="Y6">
        <v>5</v>
      </c>
      <c r="Z6" t="str">
        <v>月</v>
      </c>
      <c r="AA6" t="str">
        <v>（</v>
      </c>
      <c r="AB6">
        <v>2</v>
      </c>
      <c r="AC6" t="str">
        <v>ヶ月）</v>
      </c>
      <c r="AD6" s="731">
        <v>4078800</v>
      </c>
      <c r="AE6" s="731">
        <v>1450240</v>
      </c>
      <c r="AF6" s="747" t="str">
        <v>○</v>
      </c>
      <c r="AG6" s="747" t="str">
        <v>○</v>
      </c>
      <c r="AH6" s="747" t="str">
        <v>○</v>
      </c>
      <c r="AI6" s="731">
        <v>0</v>
      </c>
      <c r="AJ6" s="731" t="str">
        <v>その他（小規模等により適用除外）</v>
      </c>
      <c r="AK6" s="731" t="str">
        <v/>
      </c>
      <c r="AL6" s="731" t="str">
        <v/>
      </c>
      <c r="AM6" t="str">
        <v/>
      </c>
      <c r="AN6" t="str">
        <v/>
      </c>
    </row>
    <row r="7" spans="1:40">
      <c r="B7" s="743" t="str">
        <f>IF(I7="", "", IF(基本情報入力シート!$L$16="", "", 基本情報入力シート!$L$16))</f>
        <v/>
      </c>
      <c r="O7" s="748"/>
    </row>
    <row r="8" spans="1:40">
      <c r="B8" s="743" t="str">
        <f>IF(I8="", "", IF(基本情報入力シート!$L$16="", "", 基本情報入力シート!$L$16))</f>
        <v/>
      </c>
      <c r="O8" s="748"/>
    </row>
    <row r="9" spans="1:40">
      <c r="B9" s="743" t="str">
        <f>IF(I9="", "", IF(基本情報入力シート!$L$16="", "", 基本情報入力シート!$L$16))</f>
        <v/>
      </c>
      <c r="O9" s="748"/>
    </row>
    <row r="10" spans="1:40">
      <c r="B10" s="743" t="str">
        <f>IF(I10="", "", IF(基本情報入力シート!$L$16="", "", 基本情報入力シート!$L$16))</f>
        <v/>
      </c>
      <c r="O10" s="748"/>
    </row>
    <row r="11" spans="1:40">
      <c r="B11" s="743" t="str">
        <f>IF(I11="", "", IF(基本情報入力シート!$L$16="", "", 基本情報入力シート!$L$16))</f>
        <v/>
      </c>
      <c r="O11" s="748"/>
    </row>
    <row r="12" spans="1:40">
      <c r="B12" s="743" t="str">
        <f>IF(I12="", "", IF(基本情報入力シート!$L$16="", "", 基本情報入力シート!$L$16))</f>
        <v/>
      </c>
      <c r="O12" s="748"/>
    </row>
    <row r="13" spans="1:40">
      <c r="B13" s="743" t="str">
        <f>IF(I13="", "", IF(基本情報入力シート!$L$16="", "", 基本情報入力シート!$L$16))</f>
        <v/>
      </c>
      <c r="O13" s="748"/>
    </row>
    <row r="14" spans="1:40">
      <c r="B14" s="743" t="str">
        <f>IF(I14="", "", IF(基本情報入力シート!$L$16="", "", 基本情報入力シート!$L$16))</f>
        <v/>
      </c>
      <c r="O14" s="748"/>
    </row>
    <row r="15" spans="1:40">
      <c r="B15" s="743" t="str">
        <f>IF(I15="", "", IF(基本情報入力シート!$L$16="", "", 基本情報入力シート!$L$16))</f>
        <v/>
      </c>
      <c r="O15" s="748"/>
    </row>
    <row r="16" spans="1:40">
      <c r="B16" s="743" t="str">
        <f>IF(I16="", "", IF(基本情報入力シート!$L$16="", "", 基本情報入力シート!$L$16))</f>
        <v/>
      </c>
      <c r="O16" s="748"/>
    </row>
    <row r="17" spans="2:15">
      <c r="B17" s="743" t="str">
        <f>IF(I17="", "", IF(基本情報入力シート!$L$16="", "", 基本情報入力シート!$L$16))</f>
        <v/>
      </c>
      <c r="O17" s="748"/>
    </row>
    <row r="18" spans="2:15">
      <c r="B18" s="743" t="str">
        <f>IF(I18="", "", IF(基本情報入力シート!$L$16="", "", 基本情報入力シート!$L$16))</f>
        <v/>
      </c>
      <c r="O18" s="748"/>
    </row>
    <row r="19" spans="2:15">
      <c r="B19" s="743" t="str">
        <f>IF(I19="", "", IF(基本情報入力シート!$L$16="", "", 基本情報入力シート!$L$16))</f>
        <v/>
      </c>
      <c r="O19" s="748"/>
    </row>
    <row r="20" spans="2:15">
      <c r="B20" s="743" t="str">
        <f>IF(I20="", "", IF(基本情報入力シート!$L$16="", "", 基本情報入力シート!$L$16))</f>
        <v/>
      </c>
      <c r="O20" s="748"/>
    </row>
    <row r="21" spans="2:15">
      <c r="B21" s="743" t="str">
        <f>IF(I21="", "", IF(基本情報入力シート!$L$16="", "", 基本情報入力シート!$L$16))</f>
        <v/>
      </c>
      <c r="O21" s="748"/>
    </row>
    <row r="22" spans="2:15">
      <c r="B22" s="743" t="str">
        <f>IF(I22="", "", IF(基本情報入力シート!$L$16="", "", 基本情報入力シート!$L$16))</f>
        <v/>
      </c>
      <c r="O22" s="748"/>
    </row>
    <row r="23" spans="2:15">
      <c r="B23" s="743" t="str">
        <f>IF(I23="", "", IF(基本情報入力シート!$L$16="", "", 基本情報入力シート!$L$16))</f>
        <v/>
      </c>
      <c r="O23" s="748"/>
    </row>
    <row r="24" spans="2:15">
      <c r="B24" s="743" t="str">
        <f>IF(I24="", "", IF(基本情報入力シート!$L$16="", "", 基本情報入力シート!$L$16))</f>
        <v/>
      </c>
      <c r="O24" s="748"/>
    </row>
    <row r="25" spans="2:15">
      <c r="B25" s="743" t="str">
        <f>IF(I25="", "", IF(基本情報入力シート!$L$16="", "", 基本情報入力シート!$L$16))</f>
        <v/>
      </c>
      <c r="O25" s="748"/>
    </row>
    <row r="26" spans="2:15">
      <c r="B26" s="743" t="str">
        <f>IF(I26="", "", IF(基本情報入力シート!$L$16="", "", 基本情報入力シート!$L$16))</f>
        <v/>
      </c>
      <c r="O26" s="748"/>
    </row>
    <row r="27" spans="2:15">
      <c r="B27" s="743" t="str">
        <f>IF(I27="", "", IF(基本情報入力シート!$L$16="", "", 基本情報入力シート!$L$16))</f>
        <v/>
      </c>
      <c r="O27" s="748"/>
    </row>
    <row r="28" spans="2:15">
      <c r="B28" s="743" t="str">
        <f>IF(I28="", "", IF(基本情報入力シート!$L$16="", "", 基本情報入力シート!$L$16))</f>
        <v/>
      </c>
      <c r="O28" s="748"/>
    </row>
    <row r="29" spans="2:15">
      <c r="B29" s="743" t="str">
        <f>IF(I29="", "", IF(基本情報入力シート!$L$16="", "", 基本情報入力シート!$L$16))</f>
        <v/>
      </c>
      <c r="O29" s="748"/>
    </row>
    <row r="30" spans="2:15">
      <c r="B30" s="743" t="str">
        <f>IF(I30="", "", IF(基本情報入力シート!$L$16="", "", 基本情報入力シート!$L$16))</f>
        <v/>
      </c>
      <c r="O30" s="748"/>
    </row>
    <row r="31" spans="2:15">
      <c r="B31" s="743" t="str">
        <f>IF(I31="", "", IF(基本情報入力シート!$L$16="", "", 基本情報入力シート!$L$16))</f>
        <v/>
      </c>
      <c r="O31" s="748"/>
    </row>
    <row r="32" spans="2:15">
      <c r="B32" s="743" t="str">
        <f>IF(I32="", "", IF(基本情報入力シート!$L$16="", "", 基本情報入力シート!$L$16))</f>
        <v/>
      </c>
      <c r="O32" s="748"/>
    </row>
    <row r="33" spans="2:15">
      <c r="B33" s="743" t="str">
        <f>IF(I33="", "", IF(基本情報入力シート!$L$16="", "", 基本情報入力シート!$L$16))</f>
        <v/>
      </c>
      <c r="O33" s="748"/>
    </row>
    <row r="34" spans="2:15">
      <c r="B34" s="743" t="str">
        <f>IF(I34="", "", IF(基本情報入力シート!$L$16="", "", 基本情報入力シート!$L$16))</f>
        <v/>
      </c>
      <c r="O34" s="748"/>
    </row>
    <row r="35" spans="2:15">
      <c r="B35" s="743" t="str">
        <f>IF(I35="", "", IF(基本情報入力シート!$L$16="", "", 基本情報入力シート!$L$16))</f>
        <v/>
      </c>
      <c r="O35" s="748"/>
    </row>
    <row r="36" spans="2:15">
      <c r="B36" s="743" t="str">
        <f>IF(I36="", "", IF(基本情報入力シート!$L$16="", "", 基本情報入力シート!$L$16))</f>
        <v/>
      </c>
      <c r="O36" s="748"/>
    </row>
    <row r="37" spans="2:15">
      <c r="B37" s="743" t="str">
        <f>IF(I37="", "", IF(基本情報入力シート!$L$16="", "", 基本情報入力シート!$L$16))</f>
        <v/>
      </c>
      <c r="O37" s="748"/>
    </row>
    <row r="38" spans="2:15">
      <c r="B38" s="743" t="str">
        <f>IF(I38="", "", IF(基本情報入力シート!$L$16="", "", 基本情報入力シート!$L$16))</f>
        <v/>
      </c>
      <c r="O38" s="748"/>
    </row>
    <row r="39" spans="2:15">
      <c r="B39" s="743" t="str">
        <f>IF(I39="", "", IF(基本情報入力シート!$L$16="", "", 基本情報入力シート!$L$16))</f>
        <v/>
      </c>
      <c r="O39" s="748"/>
    </row>
    <row r="40" spans="2:15">
      <c r="B40" s="743" t="str">
        <f>IF(I40="", "", IF(基本情報入力シート!$L$16="", "", 基本情報入力シート!$L$16))</f>
        <v/>
      </c>
      <c r="O40" s="748"/>
    </row>
    <row r="41" spans="2:15">
      <c r="B41" s="743" t="str">
        <f>IF(I41="", "", IF(基本情報入力シート!$L$16="", "", 基本情報入力シート!$L$16))</f>
        <v/>
      </c>
      <c r="O41" s="748"/>
    </row>
    <row r="42" spans="2:15">
      <c r="B42" s="743" t="str">
        <f>IF(I42="", "", IF(基本情報入力シート!$L$16="", "", 基本情報入力シート!$L$16))</f>
        <v/>
      </c>
      <c r="O42" s="748"/>
    </row>
    <row r="43" spans="2:15">
      <c r="B43" s="743" t="str">
        <f>IF(I43="", "", IF(基本情報入力シート!$L$16="", "", 基本情報入力シート!$L$16))</f>
        <v/>
      </c>
      <c r="O43" s="748"/>
    </row>
    <row r="44" spans="2:15">
      <c r="B44" s="743" t="str">
        <f>IF(I44="", "", IF(基本情報入力シート!$L$16="", "", 基本情報入力シート!$L$16))</f>
        <v/>
      </c>
      <c r="O44" s="748"/>
    </row>
    <row r="45" spans="2:15">
      <c r="B45" s="743" t="str">
        <f>IF(I45="", "", IF(基本情報入力シート!$L$16="", "", 基本情報入力シート!$L$16))</f>
        <v/>
      </c>
      <c r="O45" s="748"/>
    </row>
    <row r="46" spans="2:15">
      <c r="B46" s="743" t="str">
        <f>IF(I46="", "", IF(基本情報入力シート!$L$16="", "", 基本情報入力シート!$L$16))</f>
        <v/>
      </c>
      <c r="O46" s="748"/>
    </row>
    <row r="47" spans="2:15">
      <c r="B47" s="743" t="str">
        <f>IF(I47="", "", IF(基本情報入力シート!$L$16="", "", 基本情報入力シート!$L$16))</f>
        <v/>
      </c>
      <c r="O47" s="748"/>
    </row>
    <row r="48" spans="2:15">
      <c r="B48" s="743" t="str">
        <f>IF(I48="", "", IF(基本情報入力シート!$L$16="", "", 基本情報入力シート!$L$16))</f>
        <v/>
      </c>
      <c r="O48" s="748"/>
    </row>
    <row r="49" spans="2:15">
      <c r="B49" s="743" t="str">
        <f>IF(I49="", "", IF(基本情報入力シート!$L$16="", "", 基本情報入力シート!$L$16))</f>
        <v/>
      </c>
      <c r="O49" s="748"/>
    </row>
    <row r="50" spans="2:15">
      <c r="B50" s="743" t="str">
        <f>IF(I50="", "", IF(基本情報入力シート!$L$16="", "", 基本情報入力シート!$L$16))</f>
        <v/>
      </c>
      <c r="O50" s="748"/>
    </row>
    <row r="51" spans="2:15">
      <c r="B51" s="743" t="str">
        <f>IF(I51="", "", IF(基本情報入力シート!$L$16="", "", 基本情報入力シート!$L$16))</f>
        <v/>
      </c>
      <c r="O51" s="748"/>
    </row>
    <row r="52" spans="2:15">
      <c r="B52" s="743" t="str">
        <f>IF(I52="", "", IF(基本情報入力シート!$L$16="", "", 基本情報入力シート!$L$16))</f>
        <v/>
      </c>
      <c r="O52" s="748"/>
    </row>
    <row r="53" spans="2:15">
      <c r="B53" s="743" t="str">
        <f>IF(I53="", "", IF(基本情報入力シート!$L$16="", "", 基本情報入力シート!$L$16))</f>
        <v/>
      </c>
      <c r="O53" s="748"/>
    </row>
    <row r="54" spans="2:15">
      <c r="B54" s="743" t="str">
        <f>IF(I54="", "", IF(基本情報入力シート!$L$16="", "", 基本情報入力シート!$L$16))</f>
        <v/>
      </c>
      <c r="O54" s="748"/>
    </row>
    <row r="55" spans="2:15">
      <c r="B55" s="743" t="str">
        <f>IF(I55="", "", IF(基本情報入力シート!$L$16="", "", 基本情報入力シート!$L$16))</f>
        <v/>
      </c>
      <c r="O55" s="748"/>
    </row>
    <row r="56" spans="2:15">
      <c r="B56" s="743" t="str">
        <f>IF(I56="", "", IF(基本情報入力シート!$L$16="", "", 基本情報入力シート!$L$16))</f>
        <v/>
      </c>
      <c r="O56" s="748"/>
    </row>
    <row r="57" spans="2:15">
      <c r="B57" s="743" t="str">
        <f>IF(I57="", "", IF(基本情報入力シート!$L$16="", "", 基本情報入力シート!$L$16))</f>
        <v/>
      </c>
      <c r="O57" s="748"/>
    </row>
    <row r="58" spans="2:15">
      <c r="B58" s="743" t="str">
        <f>IF(I58="", "", IF(基本情報入力シート!$L$16="", "", 基本情報入力シート!$L$16))</f>
        <v/>
      </c>
      <c r="O58" s="748"/>
    </row>
    <row r="59" spans="2:15">
      <c r="B59" s="743" t="str">
        <f>IF(I59="", "", IF(基本情報入力シート!$L$16="", "", 基本情報入力シート!$L$16))</f>
        <v/>
      </c>
      <c r="O59" s="748"/>
    </row>
    <row r="60" spans="2:15">
      <c r="B60" s="743" t="str">
        <f>IF(I60="", "", IF(基本情報入力シート!$L$16="", "", 基本情報入力シート!$L$16))</f>
        <v/>
      </c>
      <c r="O60" s="748"/>
    </row>
    <row r="61" spans="2:15">
      <c r="B61" s="743" t="str">
        <f>IF(I61="", "", IF(基本情報入力シート!$L$16="", "", 基本情報入力シート!$L$16))</f>
        <v/>
      </c>
      <c r="O61" s="748"/>
    </row>
    <row r="62" spans="2:15">
      <c r="B62" s="743" t="str">
        <f>IF(I62="", "", IF(基本情報入力シート!$L$16="", "", 基本情報入力シート!$L$16))</f>
        <v/>
      </c>
      <c r="O62" s="748"/>
    </row>
    <row r="63" spans="2:15">
      <c r="B63" s="743" t="str">
        <f>IF(I63="", "", IF(基本情報入力シート!$L$16="", "", 基本情報入力シート!$L$16))</f>
        <v/>
      </c>
      <c r="O63" s="748"/>
    </row>
    <row r="64" spans="2:15">
      <c r="B64" s="743" t="str">
        <f>IF(I64="", "", IF(基本情報入力シート!$L$16="", "", 基本情報入力シート!$L$16))</f>
        <v/>
      </c>
      <c r="O64" s="748"/>
    </row>
    <row r="65" spans="2:15">
      <c r="B65" s="743" t="str">
        <f>IF(I65="", "", IF(基本情報入力シート!$L$16="", "", 基本情報入力シート!$L$16))</f>
        <v/>
      </c>
      <c r="O65" s="748"/>
    </row>
    <row r="66" spans="2:15">
      <c r="B66" s="743" t="str">
        <f>IF(I66="", "", IF(基本情報入力シート!$L$16="", "", 基本情報入力シート!$L$16))</f>
        <v/>
      </c>
      <c r="O66" s="748"/>
    </row>
    <row r="67" spans="2:15">
      <c r="B67" s="743" t="str">
        <f>IF(I67="", "", IF(基本情報入力シート!$L$16="", "", 基本情報入力シート!$L$16))</f>
        <v/>
      </c>
      <c r="O67" s="748"/>
    </row>
    <row r="68" spans="2:15">
      <c r="B68" s="743" t="str">
        <f>IF(I68="", "", IF(基本情報入力シート!$L$16="", "", 基本情報入力シート!$L$16))</f>
        <v/>
      </c>
      <c r="O68" s="748"/>
    </row>
    <row r="69" spans="2:15">
      <c r="B69" s="743" t="str">
        <f>IF(I69="", "", IF(基本情報入力シート!$L$16="", "", 基本情報入力シート!$L$16))</f>
        <v/>
      </c>
      <c r="O69" s="748"/>
    </row>
    <row r="70" spans="2:15">
      <c r="B70" s="743" t="str">
        <f>IF(I70="", "", IF(基本情報入力シート!$L$16="", "", 基本情報入力シート!$L$16))</f>
        <v/>
      </c>
      <c r="O70" s="748"/>
    </row>
    <row r="71" spans="2:15">
      <c r="B71" s="743" t="str">
        <f>IF(I71="", "", IF(基本情報入力シート!$L$16="", "", 基本情報入力シート!$L$16))</f>
        <v/>
      </c>
      <c r="O71" s="748"/>
    </row>
    <row r="72" spans="2:15">
      <c r="B72" s="743" t="str">
        <f>IF(I72="", "", IF(基本情報入力シート!$L$16="", "", 基本情報入力シート!$L$16))</f>
        <v/>
      </c>
      <c r="O72" s="748"/>
    </row>
    <row r="73" spans="2:15">
      <c r="B73" s="743" t="str">
        <f>IF(I73="", "", IF(基本情報入力シート!$L$16="", "", 基本情報入力シート!$L$16))</f>
        <v/>
      </c>
      <c r="O73" s="748"/>
    </row>
    <row r="74" spans="2:15">
      <c r="B74" s="743" t="str">
        <f>IF(I74="", "", IF(基本情報入力シート!$L$16="", "", 基本情報入力シート!$L$16))</f>
        <v/>
      </c>
      <c r="O74" s="748"/>
    </row>
    <row r="75" spans="2:15">
      <c r="B75" s="743" t="str">
        <f>IF(I75="", "", IF(基本情報入力シート!$L$16="", "", 基本情報入力シート!$L$16))</f>
        <v/>
      </c>
      <c r="O75" s="748"/>
    </row>
    <row r="76" spans="2:15">
      <c r="B76" s="743" t="str">
        <f>IF(I76="", "", IF(基本情報入力シート!$L$16="", "", 基本情報入力シート!$L$16))</f>
        <v/>
      </c>
      <c r="O76" s="748"/>
    </row>
    <row r="77" spans="2:15">
      <c r="B77" s="743" t="str">
        <f>IF(I77="", "", IF(基本情報入力シート!$L$16="", "", 基本情報入力シート!$L$16))</f>
        <v/>
      </c>
      <c r="O77" s="748"/>
    </row>
    <row r="78" spans="2:15">
      <c r="B78" s="743" t="str">
        <f>IF(I78="", "", IF(基本情報入力シート!$L$16="", "", 基本情報入力シート!$L$16))</f>
        <v/>
      </c>
      <c r="O78" s="748"/>
    </row>
    <row r="79" spans="2:15">
      <c r="B79" s="743" t="str">
        <f>IF(I79="", "", IF(基本情報入力シート!$L$16="", "", 基本情報入力シート!$L$16))</f>
        <v/>
      </c>
      <c r="O79" s="748"/>
    </row>
    <row r="80" spans="2:15">
      <c r="B80" s="743" t="str">
        <f>IF(I80="", "", IF(基本情報入力シート!$L$16="", "", 基本情報入力シート!$L$16))</f>
        <v/>
      </c>
      <c r="O80" s="748"/>
    </row>
    <row r="81" spans="2:15">
      <c r="B81" s="743" t="str">
        <f>IF(I81="", "", IF(基本情報入力シート!$L$16="", "", 基本情報入力シート!$L$16))</f>
        <v/>
      </c>
      <c r="O81" s="748"/>
    </row>
    <row r="82" spans="2:15">
      <c r="B82" s="743" t="str">
        <f>IF(I82="", "", IF(基本情報入力シート!$L$16="", "", 基本情報入力シート!$L$16))</f>
        <v/>
      </c>
      <c r="O82" s="748"/>
    </row>
    <row r="83" spans="2:15">
      <c r="B83" s="743" t="str">
        <f>IF(I83="", "", IF(基本情報入力シート!$L$16="", "", 基本情報入力シート!$L$16))</f>
        <v/>
      </c>
      <c r="O83" s="748"/>
    </row>
    <row r="84" spans="2:15">
      <c r="B84" s="743" t="str">
        <f>IF(I84="", "", IF(基本情報入力シート!$L$16="", "", 基本情報入力シート!$L$16))</f>
        <v/>
      </c>
      <c r="O84" s="748"/>
    </row>
    <row r="85" spans="2:15">
      <c r="B85" s="743" t="str">
        <f>IF(I85="", "", IF(基本情報入力シート!$L$16="", "", 基本情報入力シート!$L$16))</f>
        <v/>
      </c>
      <c r="O85" s="748"/>
    </row>
    <row r="86" spans="2:15">
      <c r="B86" s="743" t="str">
        <f>IF(I86="", "", IF(基本情報入力シート!$L$16="", "", 基本情報入力シート!$L$16))</f>
        <v/>
      </c>
      <c r="O86" s="748"/>
    </row>
    <row r="87" spans="2:15">
      <c r="B87" s="743" t="str">
        <f>IF(I87="", "", IF(基本情報入力シート!$L$16="", "", 基本情報入力シート!$L$16))</f>
        <v/>
      </c>
      <c r="O87" s="748"/>
    </row>
    <row r="88" spans="2:15">
      <c r="B88" s="743" t="str">
        <f>IF(I88="", "", IF(基本情報入力シート!$L$16="", "", 基本情報入力シート!$L$16))</f>
        <v/>
      </c>
      <c r="O88" s="748"/>
    </row>
    <row r="89" spans="2:15">
      <c r="B89" s="743" t="str">
        <f>IF(I89="", "", IF(基本情報入力シート!$L$16="", "", 基本情報入力シート!$L$16))</f>
        <v/>
      </c>
      <c r="O89" s="748"/>
    </row>
    <row r="90" spans="2:15">
      <c r="B90" s="743" t="str">
        <f>IF(I90="", "", IF(基本情報入力シート!$L$16="", "", 基本情報入力シート!$L$16))</f>
        <v/>
      </c>
      <c r="O90" s="748"/>
    </row>
    <row r="91" spans="2:15">
      <c r="B91" s="743" t="str">
        <f>IF(I91="", "", IF(基本情報入力シート!$L$16="", "", 基本情報入力シート!$L$16))</f>
        <v/>
      </c>
      <c r="O91" s="748"/>
    </row>
    <row r="92" spans="2:15">
      <c r="B92" s="743" t="str">
        <f>IF(I92="", "", IF(基本情報入力シート!$L$16="", "", 基本情報入力シート!$L$16))</f>
        <v/>
      </c>
      <c r="O92" s="748"/>
    </row>
    <row r="93" spans="2:15">
      <c r="B93" s="743" t="str">
        <f>IF(I93="", "", IF(基本情報入力シート!$L$16="", "", 基本情報入力シート!$L$16))</f>
        <v/>
      </c>
      <c r="O93" s="748"/>
    </row>
    <row r="94" spans="2:15">
      <c r="B94" s="743" t="str">
        <f>IF(I94="", "", IF(基本情報入力シート!$L$16="", "", 基本情報入力シート!$L$16))</f>
        <v/>
      </c>
      <c r="O94" s="748"/>
    </row>
    <row r="95" spans="2:15">
      <c r="B95" s="743" t="str">
        <f>IF(I95="", "", IF(基本情報入力シート!$L$16="", "", 基本情報入力シート!$L$16))</f>
        <v/>
      </c>
      <c r="O95" s="748"/>
    </row>
    <row r="96" spans="2:15">
      <c r="B96" s="743" t="str">
        <f>IF(I96="", "", IF(基本情報入力シート!$L$16="", "", 基本情報入力シート!$L$16))</f>
        <v/>
      </c>
      <c r="O96" s="748"/>
    </row>
    <row r="97" spans="2:15">
      <c r="B97" s="743" t="str">
        <f>IF(I97="", "", IF(基本情報入力シート!$L$16="", "", 基本情報入力シート!$L$16))</f>
        <v/>
      </c>
      <c r="O97" s="748"/>
    </row>
    <row r="98" spans="2:15">
      <c r="B98" s="743" t="str">
        <f>IF(I98="", "", IF(基本情報入力シート!$L$16="", "", 基本情報入力シート!$L$16))</f>
        <v/>
      </c>
      <c r="O98" s="748"/>
    </row>
    <row r="99" spans="2:15">
      <c r="B99" s="743" t="str">
        <f>IF(I99="", "", IF(基本情報入力シート!$L$16="", "", 基本情報入力シート!$L$16))</f>
        <v/>
      </c>
      <c r="O99" s="748"/>
    </row>
    <row r="100" spans="2:15">
      <c r="B100" s="743" t="str">
        <f>IF(I100="", "", IF(基本情報入力シート!$L$16="", "", 基本情報入力シート!$L$16))</f>
        <v/>
      </c>
      <c r="O100" s="748"/>
    </row>
    <row r="101" spans="2:15">
      <c r="B101" s="743" t="str">
        <f>IF(I101="", "", IF(基本情報入力シート!$L$16="", "", 基本情報入力シート!$L$16))</f>
        <v/>
      </c>
      <c r="O101" s="748"/>
    </row>
    <row r="102" spans="2:15">
      <c r="B102" s="743" t="str">
        <f>IF(I102="", "", IF(基本情報入力シート!$L$16="", "", 基本情報入力シート!$L$16))</f>
        <v/>
      </c>
      <c r="O102" s="748"/>
    </row>
    <row r="103" spans="2:15">
      <c r="B103" s="743" t="str">
        <f>IF(I103="", "", IF(基本情報入力シート!$L$16="", "", 基本情報入力シート!$L$16))</f>
        <v/>
      </c>
      <c r="O103" s="748"/>
    </row>
    <row r="104" spans="2:15">
      <c r="B104" s="743" t="str">
        <f>IF(I104="", "", IF(基本情報入力シート!$L$16="", "", 基本情報入力シート!$L$16))</f>
        <v/>
      </c>
      <c r="O104" s="748"/>
    </row>
    <row r="105" spans="2:15">
      <c r="B105" s="743" t="str">
        <f>IF(I105="", "", IF(基本情報入力シート!$L$16="", "", 基本情報入力シート!$L$16))</f>
        <v/>
      </c>
      <c r="O105" s="748"/>
    </row>
    <row r="106" spans="2:15">
      <c r="B106" s="743" t="str">
        <f>IF(I106="", "", IF(基本情報入力シート!$L$16="", "", 基本情報入力シート!$L$16))</f>
        <v/>
      </c>
      <c r="O106" s="748"/>
    </row>
    <row r="107" spans="2:15">
      <c r="B107" s="743" t="str">
        <f>IF(I107="", "", IF(基本情報入力シート!$L$16="", "", 基本情報入力シート!$L$16))</f>
        <v/>
      </c>
      <c r="O107" s="748"/>
    </row>
    <row r="108" spans="2:15">
      <c r="B108" s="743" t="str">
        <f>IF(I108="", "", IF(基本情報入力シート!$L$16="", "", 基本情報入力シート!$L$16))</f>
        <v/>
      </c>
      <c r="O108" s="748"/>
    </row>
    <row r="109" spans="2:15">
      <c r="B109" s="743" t="str">
        <f>IF(I109="", "", IF(基本情報入力シート!$L$16="", "", 基本情報入力シート!$L$16))</f>
        <v/>
      </c>
      <c r="O109" s="748"/>
    </row>
    <row r="110" spans="2:15">
      <c r="B110" s="743" t="str">
        <f>IF(I110="", "", IF(基本情報入力シート!$L$16="", "", 基本情報入力シート!$L$16))</f>
        <v/>
      </c>
      <c r="O110" s="748"/>
    </row>
    <row r="111" spans="2:15">
      <c r="B111" s="743" t="str">
        <f>IF(I111="", "", IF(基本情報入力シート!$L$16="", "", 基本情報入力シート!$L$16))</f>
        <v/>
      </c>
      <c r="O111" s="748"/>
    </row>
    <row r="112" spans="2:15">
      <c r="B112" s="743" t="str">
        <f>IF(I112="", "", IF(基本情報入力シート!$L$16="", "", 基本情報入力シート!$L$16))</f>
        <v/>
      </c>
      <c r="O112" s="748"/>
    </row>
    <row r="113" spans="2:15">
      <c r="B113" s="743" t="str">
        <f>IF(I113="", "", IF(基本情報入力シート!$L$16="", "", 基本情報入力シート!$L$16))</f>
        <v/>
      </c>
      <c r="O113" s="748"/>
    </row>
    <row r="114" spans="2:15">
      <c r="B114" s="743" t="str">
        <f>IF(I114="", "", IF(基本情報入力シート!$L$16="", "", 基本情報入力シート!$L$16))</f>
        <v/>
      </c>
      <c r="O114" s="748"/>
    </row>
    <row r="115" spans="2:15">
      <c r="B115" s="743" t="str">
        <f>IF(I115="", "", IF(基本情報入力シート!$L$16="", "", 基本情報入力シート!$L$16))</f>
        <v/>
      </c>
      <c r="O115" s="748"/>
    </row>
    <row r="116" spans="2:15">
      <c r="B116" s="743" t="str">
        <f>IF(I116="", "", IF(基本情報入力シート!$L$16="", "", 基本情報入力シート!$L$16))</f>
        <v/>
      </c>
      <c r="O116" s="748"/>
    </row>
    <row r="117" spans="2:15">
      <c r="B117" s="743" t="str">
        <f>IF(I117="", "", IF(基本情報入力シート!$L$16="", "", 基本情報入力シート!$L$16))</f>
        <v/>
      </c>
      <c r="O117" s="748"/>
    </row>
    <row r="118" spans="2:15">
      <c r="B118" s="743" t="str">
        <f>IF(I118="", "", IF(基本情報入力シート!$L$16="", "", 基本情報入力シート!$L$16))</f>
        <v/>
      </c>
      <c r="O118" s="748"/>
    </row>
    <row r="119" spans="2:15">
      <c r="B119" s="743" t="str">
        <f>IF(I119="", "", IF(基本情報入力シート!$L$16="", "", 基本情報入力シート!$L$16))</f>
        <v/>
      </c>
      <c r="O119" s="748"/>
    </row>
    <row r="120" spans="2:15">
      <c r="B120" s="743" t="str">
        <f>IF(I120="", "", IF(基本情報入力シート!$L$16="", "", 基本情報入力シート!$L$16))</f>
        <v/>
      </c>
      <c r="O120" s="748"/>
    </row>
    <row r="121" spans="2:15">
      <c r="B121" s="743" t="str">
        <f>IF(I121="", "", IF(基本情報入力シート!$L$16="", "", 基本情報入力シート!$L$16))</f>
        <v/>
      </c>
      <c r="O121" s="748"/>
    </row>
    <row r="122" spans="2:15">
      <c r="B122" s="743" t="str">
        <f>IF(I122="", "", IF(基本情報入力シート!$L$16="", "", 基本情報入力シート!$L$16))</f>
        <v/>
      </c>
      <c r="O122" s="748"/>
    </row>
    <row r="123" spans="2:15">
      <c r="B123" s="743" t="str">
        <f>IF(I123="", "", IF(基本情報入力シート!$L$16="", "", 基本情報入力シート!$L$16))</f>
        <v/>
      </c>
      <c r="O123" s="748"/>
    </row>
    <row r="124" spans="2:15">
      <c r="B124" s="743" t="str">
        <f>IF(I124="", "", IF(基本情報入力シート!$L$16="", "", 基本情報入力シート!$L$16))</f>
        <v/>
      </c>
      <c r="O124" s="748"/>
    </row>
    <row r="125" spans="2:15">
      <c r="B125" s="743" t="str">
        <f>IF(I125="", "", IF(基本情報入力シート!$L$16="", "", 基本情報入力シート!$L$16))</f>
        <v/>
      </c>
      <c r="O125" s="748"/>
    </row>
    <row r="126" spans="2:15">
      <c r="B126" s="743" t="str">
        <f>IF(I126="", "", IF(基本情報入力シート!$L$16="", "", 基本情報入力シート!$L$16))</f>
        <v/>
      </c>
      <c r="O126" s="748"/>
    </row>
    <row r="127" spans="2:15">
      <c r="B127" s="743" t="str">
        <f>IF(I127="", "", IF(基本情報入力シート!$L$16="", "", 基本情報入力シート!$L$16))</f>
        <v/>
      </c>
      <c r="O127" s="748"/>
    </row>
    <row r="128" spans="2:15">
      <c r="B128" s="743" t="str">
        <f>IF(I128="", "", IF(基本情報入力シート!$L$16="", "", 基本情報入力シート!$L$16))</f>
        <v/>
      </c>
      <c r="O128" s="748"/>
    </row>
    <row r="129" spans="2:15">
      <c r="B129" s="743" t="str">
        <f>IF(I129="", "", IF(基本情報入力シート!$L$16="", "", 基本情報入力シート!$L$16))</f>
        <v/>
      </c>
      <c r="O129" s="748"/>
    </row>
    <row r="130" spans="2:15">
      <c r="B130" s="743" t="str">
        <f>IF(I130="", "", IF(基本情報入力シート!$L$16="", "", 基本情報入力シート!$L$16))</f>
        <v/>
      </c>
      <c r="O130" s="748"/>
    </row>
    <row r="131" spans="2:15">
      <c r="B131" s="743" t="str">
        <f>IF(I131="", "", IF(基本情報入力シート!$L$16="", "", 基本情報入力シート!$L$16))</f>
        <v/>
      </c>
      <c r="O131" s="748"/>
    </row>
    <row r="132" spans="2:15">
      <c r="B132" s="743" t="str">
        <f>IF(I132="", "", IF(基本情報入力シート!$L$16="", "", 基本情報入力シート!$L$16))</f>
        <v/>
      </c>
      <c r="O132" s="748"/>
    </row>
    <row r="133" spans="2:15">
      <c r="B133" s="743" t="str">
        <f>IF(I133="", "", IF(基本情報入力シート!$L$16="", "", 基本情報入力シート!$L$16))</f>
        <v/>
      </c>
      <c r="O133" s="748"/>
    </row>
    <row r="134" spans="2:15">
      <c r="B134" s="743" t="str">
        <f>IF(I134="", "", IF(基本情報入力シート!$L$16="", "", 基本情報入力シート!$L$16))</f>
        <v/>
      </c>
      <c r="O134" s="748"/>
    </row>
    <row r="135" spans="2:15">
      <c r="B135" s="743" t="str">
        <f>IF(I135="", "", IF(基本情報入力シート!$L$16="", "", 基本情報入力シート!$L$16))</f>
        <v/>
      </c>
      <c r="O135" s="748"/>
    </row>
    <row r="136" spans="2:15">
      <c r="B136" s="743" t="str">
        <f>IF(I136="", "", IF(基本情報入力シート!$L$16="", "", 基本情報入力シート!$L$16))</f>
        <v/>
      </c>
      <c r="O136" s="748"/>
    </row>
    <row r="137" spans="2:15">
      <c r="B137" s="743" t="str">
        <f>IF(I137="", "", IF(基本情報入力シート!$L$16="", "", 基本情報入力シート!$L$16))</f>
        <v/>
      </c>
      <c r="O137" s="748"/>
    </row>
    <row r="138" spans="2:15">
      <c r="B138" s="743" t="str">
        <f>IF(I138="", "", IF(基本情報入力シート!$L$16="", "", 基本情報入力シート!$L$16))</f>
        <v/>
      </c>
      <c r="O138" s="748"/>
    </row>
    <row r="139" spans="2:15">
      <c r="B139" s="743" t="str">
        <f>IF(I139="", "", IF(基本情報入力シート!$L$16="", "", 基本情報入力シート!$L$16))</f>
        <v/>
      </c>
      <c r="O139" s="748"/>
    </row>
    <row r="140" spans="2:15">
      <c r="B140" s="743" t="str">
        <f>IF(I140="", "", IF(基本情報入力シート!$L$16="", "", 基本情報入力シート!$L$16))</f>
        <v/>
      </c>
      <c r="O140" s="748"/>
    </row>
    <row r="141" spans="2:15">
      <c r="B141" s="743" t="str">
        <f>IF(I141="", "", IF(基本情報入力シート!$L$16="", "", 基本情報入力シート!$L$16))</f>
        <v/>
      </c>
      <c r="O141" s="748"/>
    </row>
    <row r="142" spans="2:15">
      <c r="B142" s="743" t="str">
        <f>IF(I142="", "", IF(基本情報入力シート!$L$16="", "", 基本情報入力シート!$L$16))</f>
        <v/>
      </c>
      <c r="O142" s="748"/>
    </row>
    <row r="143" spans="2:15">
      <c r="B143" s="743" t="str">
        <f>IF(I143="", "", IF(基本情報入力シート!$L$16="", "", 基本情報入力シート!$L$16))</f>
        <v/>
      </c>
      <c r="O143" s="748"/>
    </row>
    <row r="144" spans="2:15">
      <c r="B144" s="743" t="str">
        <f>IF(I144="", "", IF(基本情報入力シート!$L$16="", "", 基本情報入力シート!$L$16))</f>
        <v/>
      </c>
      <c r="O144" s="748"/>
    </row>
    <row r="145" spans="2:15">
      <c r="B145" s="743" t="str">
        <f>IF(I145="", "", IF(基本情報入力シート!$L$16="", "", 基本情報入力シート!$L$16))</f>
        <v/>
      </c>
      <c r="O145" s="748"/>
    </row>
    <row r="146" spans="2:15">
      <c r="B146" s="743" t="str">
        <f>IF(I146="", "", IF(基本情報入力シート!$L$16="", "", 基本情報入力シート!$L$16))</f>
        <v/>
      </c>
      <c r="O146" s="748"/>
    </row>
    <row r="147" spans="2:15">
      <c r="B147" s="743" t="str">
        <f>IF(I147="", "", IF(基本情報入力シート!$L$16="", "", 基本情報入力シート!$L$16))</f>
        <v/>
      </c>
      <c r="O147" s="748"/>
    </row>
    <row r="148" spans="2:15">
      <c r="B148" s="743" t="str">
        <f>IF(I148="", "", IF(基本情報入力シート!$L$16="", "", 基本情報入力シート!$L$16))</f>
        <v/>
      </c>
      <c r="O148" s="748"/>
    </row>
    <row r="149" spans="2:15">
      <c r="B149" s="743" t="str">
        <f>IF(I149="", "", IF(基本情報入力シート!$L$16="", "", 基本情報入力シート!$L$16))</f>
        <v/>
      </c>
      <c r="O149" s="748"/>
    </row>
    <row r="150" spans="2:15">
      <c r="B150" s="743" t="str">
        <f>IF(I150="", "", IF(基本情報入力シート!$L$16="", "", 基本情報入力シート!$L$16))</f>
        <v/>
      </c>
      <c r="O150" s="748"/>
    </row>
    <row r="151" spans="2:15">
      <c r="B151" s="743" t="str">
        <f>IF(I151="", "", IF(基本情報入力シート!$L$16="", "", 基本情報入力シート!$L$16))</f>
        <v/>
      </c>
      <c r="O151" s="748"/>
    </row>
    <row r="152" spans="2:15">
      <c r="B152" s="743" t="str">
        <f>IF(I152="", "", IF(基本情報入力シート!$L$16="", "", 基本情報入力シート!$L$16))</f>
        <v/>
      </c>
      <c r="O152" s="748"/>
    </row>
    <row r="153" spans="2:15">
      <c r="B153" s="743" t="str">
        <f>IF(I153="", "", IF(基本情報入力シート!$L$16="", "", 基本情報入力シート!$L$16))</f>
        <v/>
      </c>
      <c r="O153" s="748"/>
    </row>
    <row r="154" spans="2:15">
      <c r="B154" s="743" t="str">
        <f>IF(I154="", "", IF(基本情報入力シート!$L$16="", "", 基本情報入力シート!$L$16))</f>
        <v/>
      </c>
      <c r="O154" s="748"/>
    </row>
    <row r="155" spans="2:15">
      <c r="B155" s="743" t="str">
        <f>IF(I155="", "", IF(基本情報入力シート!$L$16="", "", 基本情報入力シート!$L$16))</f>
        <v/>
      </c>
      <c r="O155" s="748"/>
    </row>
    <row r="156" spans="2:15">
      <c r="B156" s="743" t="str">
        <f>IF(I156="", "", IF(基本情報入力シート!$L$16="", "", 基本情報入力シート!$L$16))</f>
        <v/>
      </c>
      <c r="O156" s="748"/>
    </row>
    <row r="157" spans="2:15">
      <c r="B157" s="743" t="str">
        <f>IF(I157="", "", IF(基本情報入力シート!$L$16="", "", 基本情報入力シート!$L$16))</f>
        <v/>
      </c>
      <c r="O157" s="748"/>
    </row>
    <row r="158" spans="2:15">
      <c r="B158" s="743" t="str">
        <f>IF(I158="", "", IF(基本情報入力シート!$L$16="", "", 基本情報入力シート!$L$16))</f>
        <v/>
      </c>
      <c r="O158" s="748"/>
    </row>
    <row r="159" spans="2:15">
      <c r="B159" s="743" t="str">
        <f>IF(I159="", "", IF(基本情報入力シート!$L$16="", "", 基本情報入力シート!$L$16))</f>
        <v/>
      </c>
      <c r="O159" s="748"/>
    </row>
    <row r="160" spans="2:15">
      <c r="B160" s="743" t="str">
        <f>IF(I160="", "", IF(基本情報入力シート!$L$16="", "", 基本情報入力シート!$L$16))</f>
        <v/>
      </c>
      <c r="O160" s="748"/>
    </row>
    <row r="161" spans="2:15">
      <c r="B161" s="743" t="str">
        <f>IF(I161="", "", IF(基本情報入力シート!$L$16="", "", 基本情報入力シート!$L$16))</f>
        <v/>
      </c>
      <c r="O161" s="748"/>
    </row>
    <row r="162" spans="2:15">
      <c r="B162" s="743" t="str">
        <f>IF(I162="", "", IF(基本情報入力シート!$L$16="", "", 基本情報入力シート!$L$16))</f>
        <v/>
      </c>
      <c r="O162" s="748"/>
    </row>
    <row r="163" spans="2:15">
      <c r="B163" s="743" t="str">
        <f>IF(I163="", "", IF(基本情報入力シート!$L$16="", "", 基本情報入力シート!$L$16))</f>
        <v/>
      </c>
      <c r="O163" s="748"/>
    </row>
    <row r="164" spans="2:15">
      <c r="B164" s="743" t="str">
        <f>IF(I164="", "", IF(基本情報入力シート!$L$16="", "", 基本情報入力シート!$L$16))</f>
        <v/>
      </c>
      <c r="O164" s="748"/>
    </row>
    <row r="165" spans="2:15">
      <c r="B165" s="743" t="str">
        <f>IF(I165="", "", IF(基本情報入力シート!$L$16="", "", 基本情報入力シート!$L$16))</f>
        <v/>
      </c>
      <c r="O165" s="748"/>
    </row>
    <row r="166" spans="2:15">
      <c r="B166" s="743" t="str">
        <f>IF(I166="", "", IF(基本情報入力シート!$L$16="", "", 基本情報入力シート!$L$16))</f>
        <v/>
      </c>
      <c r="O166" s="748"/>
    </row>
    <row r="167" spans="2:15">
      <c r="B167" s="743" t="str">
        <f>IF(I167="", "", IF(基本情報入力シート!$L$16="", "", 基本情報入力シート!$L$16))</f>
        <v/>
      </c>
      <c r="O167" s="748"/>
    </row>
    <row r="168" spans="2:15">
      <c r="B168" s="743" t="str">
        <f>IF(I168="", "", IF(基本情報入力シート!$L$16="", "", 基本情報入力シート!$L$16))</f>
        <v/>
      </c>
      <c r="O168" s="748"/>
    </row>
    <row r="169" spans="2:15">
      <c r="B169" s="743" t="str">
        <f>IF(I169="", "", IF(基本情報入力シート!$L$16="", "", 基本情報入力シート!$L$16))</f>
        <v/>
      </c>
      <c r="O169" s="748"/>
    </row>
    <row r="170" spans="2:15">
      <c r="B170" s="743" t="str">
        <f>IF(I170="", "", IF(基本情報入力シート!$L$16="", "", 基本情報入力シート!$L$16))</f>
        <v/>
      </c>
      <c r="O170" s="748"/>
    </row>
    <row r="171" spans="2:15">
      <c r="B171" s="743" t="str">
        <f>IF(I171="", "", IF(基本情報入力シート!$L$16="", "", 基本情報入力シート!$L$16))</f>
        <v/>
      </c>
      <c r="O171" s="748"/>
    </row>
    <row r="172" spans="2:15">
      <c r="B172" s="743" t="str">
        <f>IF(I172="", "", IF(基本情報入力シート!$L$16="", "", 基本情報入力シート!$L$16))</f>
        <v/>
      </c>
      <c r="O172" s="748"/>
    </row>
    <row r="173" spans="2:15">
      <c r="B173" s="743" t="str">
        <f>IF(I173="", "", IF(基本情報入力シート!$L$16="", "", 基本情報入力シート!$L$16))</f>
        <v/>
      </c>
      <c r="O173" s="748"/>
    </row>
    <row r="174" spans="2:15">
      <c r="B174" s="743" t="str">
        <f>IF(I174="", "", IF(基本情報入力シート!$L$16="", "", 基本情報入力シート!$L$16))</f>
        <v/>
      </c>
      <c r="O174" s="748"/>
    </row>
    <row r="175" spans="2:15">
      <c r="B175" s="743" t="str">
        <f>IF(I175="", "", IF(基本情報入力シート!$L$16="", "", 基本情報入力シート!$L$16))</f>
        <v/>
      </c>
      <c r="O175" s="748"/>
    </row>
    <row r="176" spans="2:15">
      <c r="B176" s="743" t="str">
        <f>IF(I176="", "", IF(基本情報入力シート!$L$16="", "", 基本情報入力シート!$L$16))</f>
        <v/>
      </c>
      <c r="O176" s="748"/>
    </row>
    <row r="177" spans="2:15">
      <c r="B177" s="743" t="str">
        <f>IF(I177="", "", IF(基本情報入力シート!$L$16="", "", 基本情報入力シート!$L$16))</f>
        <v/>
      </c>
      <c r="O177" s="748"/>
    </row>
    <row r="178" spans="2:15">
      <c r="B178" s="743" t="str">
        <f>IF(I178="", "", IF(基本情報入力シート!$L$16="", "", 基本情報入力シート!$L$16))</f>
        <v/>
      </c>
      <c r="O178" s="748"/>
    </row>
    <row r="179" spans="2:15">
      <c r="B179" s="743" t="str">
        <f>IF(I179="", "", IF(基本情報入力シート!$L$16="", "", 基本情報入力シート!$L$16))</f>
        <v/>
      </c>
      <c r="O179" s="748"/>
    </row>
    <row r="180" spans="2:15">
      <c r="B180" s="743" t="str">
        <f>IF(I180="", "", IF(基本情報入力シート!$L$16="", "", 基本情報入力シート!$L$16))</f>
        <v/>
      </c>
      <c r="O180" s="748"/>
    </row>
    <row r="181" spans="2:15">
      <c r="B181" s="743" t="str">
        <f>IF(I181="", "", IF(基本情報入力シート!$L$16="", "", 基本情報入力シート!$L$16))</f>
        <v/>
      </c>
      <c r="O181" s="748"/>
    </row>
    <row r="182" spans="2:15">
      <c r="B182" s="743" t="str">
        <f>IF(I182="", "", IF(基本情報入力シート!$L$16="", "", 基本情報入力シート!$L$16))</f>
        <v/>
      </c>
      <c r="O182" s="748"/>
    </row>
    <row r="183" spans="2:15">
      <c r="B183" s="743" t="str">
        <f>IF(I183="", "", IF(基本情報入力シート!$L$16="", "", 基本情報入力シート!$L$16))</f>
        <v/>
      </c>
      <c r="O183" s="748"/>
    </row>
    <row r="184" spans="2:15">
      <c r="B184" s="743" t="str">
        <f>IF(I184="", "", IF(基本情報入力シート!$L$16="", "", 基本情報入力シート!$L$16))</f>
        <v/>
      </c>
      <c r="O184" s="748"/>
    </row>
    <row r="185" spans="2:15">
      <c r="B185" s="743" t="str">
        <f>IF(I185="", "", IF(基本情報入力シート!$L$16="", "", 基本情報入力シート!$L$16))</f>
        <v/>
      </c>
      <c r="O185" s="748"/>
    </row>
    <row r="186" spans="2:15">
      <c r="B186" s="743" t="str">
        <f>IF(I186="", "", IF(基本情報入力シート!$L$16="", "", 基本情報入力シート!$L$16))</f>
        <v/>
      </c>
      <c r="O186" s="748"/>
    </row>
    <row r="187" spans="2:15">
      <c r="B187" s="743" t="str">
        <f>IF(I187="", "", IF(基本情報入力シート!$L$16="", "", 基本情報入力シート!$L$16))</f>
        <v/>
      </c>
      <c r="O187" s="748"/>
    </row>
    <row r="188" spans="2:15">
      <c r="B188" s="743" t="str">
        <f>IF(I188="", "", IF(基本情報入力シート!$L$16="", "", 基本情報入力シート!$L$16))</f>
        <v/>
      </c>
      <c r="O188" s="748"/>
    </row>
    <row r="189" spans="2:15">
      <c r="B189" s="743" t="str">
        <f>IF(I189="", "", IF(基本情報入力シート!$L$16="", "", 基本情報入力シート!$L$16))</f>
        <v/>
      </c>
      <c r="O189" s="748"/>
    </row>
    <row r="190" spans="2:15">
      <c r="B190" s="743" t="str">
        <f>IF(I190="", "", IF(基本情報入力シート!$L$16="", "", 基本情報入力シート!$L$16))</f>
        <v/>
      </c>
      <c r="O190" s="748"/>
    </row>
    <row r="191" spans="2:15">
      <c r="B191" s="743" t="str">
        <f>IF(I191="", "", IF(基本情報入力シート!$L$16="", "", 基本情報入力シート!$L$16))</f>
        <v/>
      </c>
      <c r="O191" s="748"/>
    </row>
    <row r="192" spans="2:15">
      <c r="B192" s="743" t="str">
        <f>IF(I192="", "", IF(基本情報入力シート!$L$16="", "", 基本情報入力シート!$L$16))</f>
        <v/>
      </c>
      <c r="O192" s="748"/>
    </row>
    <row r="193" spans="2:15">
      <c r="B193" s="743" t="str">
        <f>IF(I193="", "", IF(基本情報入力シート!$L$16="", "", 基本情報入力シート!$L$16))</f>
        <v/>
      </c>
      <c r="O193" s="748"/>
    </row>
    <row r="194" spans="2:15">
      <c r="B194" s="743" t="str">
        <f>IF(I194="", "", IF(基本情報入力シート!$L$16="", "", 基本情報入力シート!$L$16))</f>
        <v/>
      </c>
      <c r="O194" s="748"/>
    </row>
    <row r="195" spans="2:15">
      <c r="B195" s="743" t="str">
        <f>IF(I195="", "", IF(基本情報入力シート!$L$16="", "", 基本情報入力シート!$L$16))</f>
        <v/>
      </c>
      <c r="O195" s="748"/>
    </row>
    <row r="196" spans="2:15">
      <c r="B196" s="743" t="str">
        <f>IF(I196="", "", IF(基本情報入力シート!$L$16="", "", 基本情報入力シート!$L$16))</f>
        <v/>
      </c>
      <c r="O196" s="748"/>
    </row>
    <row r="197" spans="2:15">
      <c r="B197" s="743" t="str">
        <f>IF(I197="", "", IF(基本情報入力シート!$L$16="", "", 基本情報入力シート!$L$16))</f>
        <v/>
      </c>
      <c r="O197" s="748"/>
    </row>
    <row r="198" spans="2:15">
      <c r="B198" s="743" t="str">
        <f>IF(I198="", "", IF(基本情報入力シート!$L$16="", "", 基本情報入力シート!$L$16))</f>
        <v/>
      </c>
      <c r="O198" s="748"/>
    </row>
    <row r="199" spans="2:15">
      <c r="B199" s="743" t="str">
        <f>IF(I199="", "", IF(基本情報入力シート!$L$16="", "", 基本情報入力シート!$L$16))</f>
        <v/>
      </c>
      <c r="O199" s="748"/>
    </row>
    <row r="200" spans="2:15">
      <c r="B200" s="743" t="str">
        <f>IF(I200="", "", IF(基本情報入力シート!$L$16="", "", 基本情報入力シート!$L$16))</f>
        <v/>
      </c>
      <c r="O200" s="748"/>
    </row>
    <row r="201" spans="2:15">
      <c r="B201" s="743" t="str">
        <f>IF(I201="", "", IF(基本情報入力シート!$L$16="", "", 基本情報入力シート!$L$16))</f>
        <v/>
      </c>
      <c r="O201" s="748"/>
    </row>
    <row r="202" spans="2:15">
      <c r="B202" s="743" t="str">
        <f>IF(I202="", "", IF(基本情報入力シート!$L$16="", "", 基本情報入力シート!$L$16))</f>
        <v/>
      </c>
      <c r="O202" s="748"/>
    </row>
    <row r="203" spans="2:15">
      <c r="B203" s="743" t="str">
        <f>IF(I203="", "", IF(基本情報入力シート!$L$16="", "", 基本情報入力シート!$L$16))</f>
        <v/>
      </c>
      <c r="O203" s="748"/>
    </row>
    <row r="204" spans="2:15">
      <c r="B204" s="743" t="str">
        <f>IF(I204="", "", IF(基本情報入力シート!$L$16="", "", 基本情報入力シート!$L$16))</f>
        <v/>
      </c>
      <c r="O204" s="748"/>
    </row>
    <row r="205" spans="2:15">
      <c r="B205" s="743" t="str">
        <f>IF(I205="", "", IF(基本情報入力シート!$L$16="", "", 基本情報入力シート!$L$16))</f>
        <v/>
      </c>
      <c r="O205" s="748"/>
    </row>
    <row r="206" spans="2:15">
      <c r="B206" s="743" t="str">
        <f>IF(I206="", "", IF(基本情報入力シート!$L$16="", "", 基本情報入力シート!$L$16))</f>
        <v/>
      </c>
      <c r="O206" s="748"/>
    </row>
    <row r="207" spans="2:15">
      <c r="B207" s="743" t="str">
        <f>IF(I207="", "", IF(基本情報入力シート!$L$16="", "", 基本情報入力シート!$L$16))</f>
        <v/>
      </c>
      <c r="O207" s="748"/>
    </row>
    <row r="208" spans="2:15">
      <c r="B208" s="743" t="str">
        <f>IF(I208="", "", IF(基本情報入力シート!$L$16="", "", 基本情報入力シート!$L$16))</f>
        <v/>
      </c>
      <c r="O208" s="748"/>
    </row>
    <row r="209" spans="2:15">
      <c r="B209" s="743" t="str">
        <f>IF(I209="", "", IF(基本情報入力シート!$L$16="", "", 基本情報入力シート!$L$16))</f>
        <v/>
      </c>
      <c r="O209" s="748"/>
    </row>
    <row r="210" spans="2:15">
      <c r="B210" s="743" t="str">
        <f>IF(I210="", "", IF(基本情報入力シート!$L$16="", "", 基本情報入力シート!$L$16))</f>
        <v/>
      </c>
      <c r="O210" s="748"/>
    </row>
    <row r="211" spans="2:15">
      <c r="B211" s="743" t="str">
        <f>IF(I211="", "", IF(基本情報入力シート!$L$16="", "", 基本情報入力シート!$L$16))</f>
        <v/>
      </c>
      <c r="O211" s="748"/>
    </row>
    <row r="212" spans="2:15">
      <c r="B212" s="743" t="str">
        <f>IF(I212="", "", IF(基本情報入力シート!$L$16="", "", 基本情報入力シート!$L$16))</f>
        <v/>
      </c>
      <c r="O212" s="748"/>
    </row>
    <row r="213" spans="2:15">
      <c r="B213" s="743" t="str">
        <f>IF(I213="", "", IF(基本情報入力シート!$L$16="", "", 基本情報入力シート!$L$16))</f>
        <v/>
      </c>
      <c r="O213" s="748"/>
    </row>
    <row r="214" spans="2:15">
      <c r="B214" s="743" t="str">
        <f>IF(I214="", "", IF(基本情報入力シート!$L$16="", "", 基本情報入力シート!$L$16))</f>
        <v/>
      </c>
      <c r="O214" s="748"/>
    </row>
    <row r="215" spans="2:15">
      <c r="B215" s="743" t="str">
        <f>IF(I215="", "", IF(基本情報入力シート!$L$16="", "", 基本情報入力シート!$L$16))</f>
        <v/>
      </c>
      <c r="O215" s="748"/>
    </row>
    <row r="216" spans="2:15">
      <c r="B216" s="743" t="str">
        <f>IF(I216="", "", IF(基本情報入力シート!$L$16="", "", 基本情報入力シート!$L$16))</f>
        <v/>
      </c>
      <c r="O216" s="748"/>
    </row>
    <row r="217" spans="2:15">
      <c r="B217" s="743" t="str">
        <f>IF(I217="", "", IF(基本情報入力シート!$L$16="", "", 基本情報入力シート!$L$16))</f>
        <v/>
      </c>
      <c r="O217" s="748"/>
    </row>
    <row r="218" spans="2:15">
      <c r="B218" s="743" t="str">
        <f>IF(I218="", "", IF(基本情報入力シート!$L$16="", "", 基本情報入力シート!$L$16))</f>
        <v/>
      </c>
      <c r="O218" s="748"/>
    </row>
    <row r="219" spans="2:15">
      <c r="B219" s="743" t="str">
        <f>IF(I219="", "", IF(基本情報入力シート!$L$16="", "", 基本情報入力シート!$L$16))</f>
        <v/>
      </c>
      <c r="O219" s="748"/>
    </row>
    <row r="220" spans="2:15">
      <c r="B220" s="743" t="str">
        <f>IF(I220="", "", IF(基本情報入力シート!$L$16="", "", 基本情報入力シート!$L$16))</f>
        <v/>
      </c>
      <c r="O220" s="748"/>
    </row>
    <row r="221" spans="2:15">
      <c r="B221" s="743" t="str">
        <f>IF(I221="", "", IF(基本情報入力シート!$L$16="", "", 基本情報入力シート!$L$16))</f>
        <v/>
      </c>
      <c r="O221" s="748"/>
    </row>
    <row r="222" spans="2:15">
      <c r="B222" s="743" t="str">
        <f>IF(I222="", "", IF(基本情報入力シート!$L$16="", "", 基本情報入力シート!$L$16))</f>
        <v/>
      </c>
      <c r="O222" s="748"/>
    </row>
    <row r="223" spans="2:15">
      <c r="B223" s="743" t="str">
        <f>IF(I223="", "", IF(基本情報入力シート!$L$16="", "", 基本情報入力シート!$L$16))</f>
        <v/>
      </c>
      <c r="O223" s="748"/>
    </row>
    <row r="224" spans="2:15">
      <c r="B224" s="743" t="str">
        <f>IF(I224="", "", IF(基本情報入力シート!$L$16="", "", 基本情報入力シート!$L$16))</f>
        <v/>
      </c>
      <c r="O224" s="748"/>
    </row>
    <row r="225" spans="2:15">
      <c r="B225" s="743" t="str">
        <f>IF(I225="", "", IF(基本情報入力シート!$L$16="", "", 基本情報入力シート!$L$16))</f>
        <v/>
      </c>
      <c r="O225" s="748"/>
    </row>
    <row r="226" spans="2:15">
      <c r="B226" s="743" t="str">
        <f>IF(I226="", "", IF(基本情報入力シート!$L$16="", "", 基本情報入力シート!$L$16))</f>
        <v/>
      </c>
      <c r="O226" s="748"/>
    </row>
    <row r="227" spans="2:15">
      <c r="B227" s="743" t="str">
        <f>IF(I227="", "", IF(基本情報入力シート!$L$16="", "", 基本情報入力シート!$L$16))</f>
        <v/>
      </c>
      <c r="O227" s="748"/>
    </row>
    <row r="228" spans="2:15">
      <c r="B228" s="743" t="str">
        <f>IF(I228="", "", IF(基本情報入力シート!$L$16="", "", 基本情報入力シート!$L$16))</f>
        <v/>
      </c>
      <c r="O228" s="748"/>
    </row>
    <row r="229" spans="2:15">
      <c r="B229" s="743" t="str">
        <f>IF(I229="", "", IF(基本情報入力シート!$L$16="", "", 基本情報入力シート!$L$16))</f>
        <v/>
      </c>
      <c r="O229" s="748"/>
    </row>
    <row r="230" spans="2:15">
      <c r="B230" s="743" t="str">
        <f>IF(I230="", "", IF(基本情報入力シート!$L$16="", "", 基本情報入力シート!$L$16))</f>
        <v/>
      </c>
      <c r="O230" s="748"/>
    </row>
    <row r="231" spans="2:15">
      <c r="B231" s="743" t="str">
        <f>IF(I231="", "", IF(基本情報入力シート!$L$16="", "", 基本情報入力シート!$L$16))</f>
        <v/>
      </c>
      <c r="O231" s="748"/>
    </row>
    <row r="232" spans="2:15">
      <c r="B232" s="743" t="str">
        <f>IF(I232="", "", IF(基本情報入力シート!$L$16="", "", 基本情報入力シート!$L$16))</f>
        <v/>
      </c>
      <c r="O232" s="748"/>
    </row>
    <row r="233" spans="2:15">
      <c r="B233" s="743" t="str">
        <f>IF(I233="", "", IF(基本情報入力シート!$L$16="", "", 基本情報入力シート!$L$16))</f>
        <v/>
      </c>
      <c r="O233" s="748"/>
    </row>
    <row r="234" spans="2:15">
      <c r="B234" s="743" t="str">
        <f>IF(I234="", "", IF(基本情報入力シート!$L$16="", "", 基本情報入力シート!$L$16))</f>
        <v/>
      </c>
      <c r="O234" s="748"/>
    </row>
    <row r="235" spans="2:15">
      <c r="B235" s="743" t="str">
        <f>IF(I235="", "", IF(基本情報入力シート!$L$16="", "", 基本情報入力シート!$L$16))</f>
        <v/>
      </c>
      <c r="O235" s="748"/>
    </row>
    <row r="236" spans="2:15">
      <c r="B236" s="743" t="str">
        <f>IF(I236="", "", IF(基本情報入力シート!$L$16="", "", 基本情報入力シート!$L$16))</f>
        <v/>
      </c>
      <c r="O236" s="748"/>
    </row>
    <row r="237" spans="2:15">
      <c r="B237" s="743" t="str">
        <f>IF(I237="", "", IF(基本情報入力シート!$L$16="", "", 基本情報入力シート!$L$16))</f>
        <v/>
      </c>
      <c r="O237" s="748"/>
    </row>
    <row r="238" spans="2:15">
      <c r="B238" s="743" t="str">
        <f>IF(I238="", "", IF(基本情報入力シート!$L$16="", "", 基本情報入力シート!$L$16))</f>
        <v/>
      </c>
      <c r="O238" s="748"/>
    </row>
    <row r="239" spans="2:15">
      <c r="B239" s="743" t="str">
        <f>IF(I239="", "", IF(基本情報入力シート!$L$16="", "", 基本情報入力シート!$L$16))</f>
        <v/>
      </c>
      <c r="O239" s="748"/>
    </row>
    <row r="240" spans="2:15">
      <c r="B240" s="743" t="str">
        <f>IF(I240="", "", IF(基本情報入力シート!$L$16="", "", 基本情報入力シート!$L$16))</f>
        <v/>
      </c>
      <c r="O240" s="748"/>
    </row>
    <row r="241" spans="2:15">
      <c r="B241" s="743" t="str">
        <f>IF(I241="", "", IF(基本情報入力シート!$L$16="", "", 基本情報入力シート!$L$16))</f>
        <v/>
      </c>
      <c r="O241" s="748"/>
    </row>
    <row r="242" spans="2:15">
      <c r="B242" s="743" t="str">
        <f>IF(I242="", "", IF(基本情報入力シート!$L$16="", "", 基本情報入力シート!$L$16))</f>
        <v/>
      </c>
      <c r="O242" s="748"/>
    </row>
    <row r="243" spans="2:15">
      <c r="B243" s="743" t="str">
        <f>IF(I243="", "", IF(基本情報入力シート!$L$16="", "", 基本情報入力シート!$L$16))</f>
        <v/>
      </c>
      <c r="O243" s="748"/>
    </row>
    <row r="244" spans="2:15">
      <c r="B244" s="743" t="str">
        <f>IF(I244="", "", IF(基本情報入力シート!$L$16="", "", 基本情報入力シート!$L$16))</f>
        <v/>
      </c>
      <c r="O244" s="748"/>
    </row>
    <row r="245" spans="2:15">
      <c r="B245" s="743" t="str">
        <f>IF(I245="", "", IF(基本情報入力シート!$L$16="", "", 基本情報入力シート!$L$16))</f>
        <v/>
      </c>
      <c r="O245" s="748"/>
    </row>
    <row r="246" spans="2:15">
      <c r="B246" s="743" t="str">
        <f>IF(I246="", "", IF(基本情報入力シート!$L$16="", "", 基本情報入力シート!$L$16))</f>
        <v/>
      </c>
      <c r="O246" s="748"/>
    </row>
    <row r="247" spans="2:15">
      <c r="B247" s="743" t="str">
        <f>IF(I247="", "", IF(基本情報入力シート!$L$16="", "", 基本情報入力シート!$L$16))</f>
        <v/>
      </c>
      <c r="O247" s="748"/>
    </row>
    <row r="248" spans="2:15">
      <c r="B248" s="743" t="str">
        <f>IF(I248="", "", IF(基本情報入力シート!$L$16="", "", 基本情報入力シート!$L$16))</f>
        <v/>
      </c>
      <c r="O248" s="748"/>
    </row>
    <row r="249" spans="2:15">
      <c r="B249" s="743" t="str">
        <f>IF(I249="", "", IF(基本情報入力シート!$L$16="", "", 基本情報入力シート!$L$16))</f>
        <v/>
      </c>
      <c r="O249" s="748"/>
    </row>
    <row r="250" spans="2:15">
      <c r="B250" s="743" t="str">
        <f>IF(I250="", "", IF(基本情報入力シート!$L$16="", "", 基本情報入力シート!$L$16))</f>
        <v/>
      </c>
      <c r="O250" s="748"/>
    </row>
    <row r="251" spans="2:15">
      <c r="B251" s="743" t="str">
        <f>IF(I251="", "", IF(基本情報入力シート!$L$16="", "", 基本情報入力シート!$L$16))</f>
        <v/>
      </c>
      <c r="O251" s="748"/>
    </row>
    <row r="252" spans="2:15">
      <c r="B252" s="743" t="str">
        <f>IF(I252="", "", IF(基本情報入力シート!$L$16="", "", 基本情報入力シート!$L$16))</f>
        <v/>
      </c>
      <c r="O252" s="748"/>
    </row>
    <row r="253" spans="2:15">
      <c r="B253" s="743" t="str">
        <f>IF(I253="", "", IF(基本情報入力シート!$L$16="", "", 基本情報入力シート!$L$16))</f>
        <v/>
      </c>
      <c r="O253" s="748"/>
    </row>
    <row r="254" spans="2:15">
      <c r="B254" s="743" t="str">
        <f>IF(I254="", "", IF(基本情報入力シート!$L$16="", "", 基本情報入力シート!$L$16))</f>
        <v/>
      </c>
      <c r="O254" s="748"/>
    </row>
    <row r="255" spans="2:15">
      <c r="B255" s="743" t="str">
        <f>IF(I255="", "", IF(基本情報入力シート!$L$16="", "", 基本情報入力シート!$L$16))</f>
        <v/>
      </c>
      <c r="O255" s="748"/>
    </row>
    <row r="256" spans="2:15">
      <c r="B256" s="743" t="str">
        <f>IF(I256="", "", IF(基本情報入力シート!$L$16="", "", 基本情報入力シート!$L$16))</f>
        <v/>
      </c>
      <c r="O256" s="748"/>
    </row>
    <row r="257" spans="2:15">
      <c r="B257" s="743" t="str">
        <f>IF(I257="", "", IF(基本情報入力シート!$L$16="", "", 基本情報入力シート!$L$16))</f>
        <v/>
      </c>
      <c r="O257" s="748"/>
    </row>
    <row r="258" spans="2:15">
      <c r="B258" s="743" t="str">
        <f>IF(I258="", "", IF(基本情報入力シート!$L$16="", "", 基本情報入力シート!$L$16))</f>
        <v/>
      </c>
      <c r="O258" s="748"/>
    </row>
    <row r="259" spans="2:15">
      <c r="B259" s="743" t="str">
        <f>IF(I259="", "", IF(基本情報入力シート!$L$16="", "", 基本情報入力シート!$L$16))</f>
        <v/>
      </c>
      <c r="O259" s="748"/>
    </row>
    <row r="260" spans="2:15">
      <c r="B260" s="743" t="str">
        <f>IF(I260="", "", IF(基本情報入力シート!$L$16="", "", 基本情報入力シート!$L$16))</f>
        <v/>
      </c>
      <c r="O260" s="748"/>
    </row>
    <row r="261" spans="2:15">
      <c r="B261" s="743" t="str">
        <f>IF(I261="", "", IF(基本情報入力シート!$L$16="", "", 基本情報入力シート!$L$16))</f>
        <v/>
      </c>
      <c r="O261" s="748"/>
    </row>
    <row r="262" spans="2:15">
      <c r="B262" s="743" t="str">
        <f>IF(I262="", "", IF(基本情報入力シート!$L$16="", "", 基本情報入力シート!$L$16))</f>
        <v/>
      </c>
      <c r="O262" s="748"/>
    </row>
    <row r="263" spans="2:15">
      <c r="B263" s="743" t="str">
        <f>IF(I263="", "", IF(基本情報入力シート!$L$16="", "", 基本情報入力シート!$L$16))</f>
        <v/>
      </c>
      <c r="O263" s="748"/>
    </row>
    <row r="264" spans="2:15">
      <c r="B264" s="743" t="str">
        <f>IF(I264="", "", IF(基本情報入力シート!$L$16="", "", 基本情報入力シート!$L$16))</f>
        <v/>
      </c>
      <c r="O264" s="748"/>
    </row>
    <row r="265" spans="2:15">
      <c r="B265" s="743" t="str">
        <f>IF(I265="", "", IF(基本情報入力シート!$L$16="", "", 基本情報入力シート!$L$16))</f>
        <v/>
      </c>
      <c r="O265" s="748"/>
    </row>
    <row r="266" spans="2:15">
      <c r="B266" s="743" t="str">
        <f>IF(I266="", "", IF(基本情報入力シート!$L$16="", "", 基本情報入力シート!$L$16))</f>
        <v/>
      </c>
      <c r="O266" s="748"/>
    </row>
    <row r="267" spans="2:15">
      <c r="B267" s="743" t="str">
        <f>IF(I267="", "", IF(基本情報入力シート!$L$16="", "", 基本情報入力シート!$L$16))</f>
        <v/>
      </c>
      <c r="O267" s="748"/>
    </row>
    <row r="268" spans="2:15">
      <c r="B268" s="743" t="str">
        <f>IF(I268="", "", IF(基本情報入力シート!$L$16="", "", 基本情報入力シート!$L$16))</f>
        <v/>
      </c>
      <c r="O268" s="748"/>
    </row>
    <row r="269" spans="2:15">
      <c r="B269" s="743" t="str">
        <f>IF(I269="", "", IF(基本情報入力シート!$L$16="", "", 基本情報入力シート!$L$16))</f>
        <v/>
      </c>
      <c r="O269" s="748"/>
    </row>
    <row r="270" spans="2:15">
      <c r="B270" s="743" t="str">
        <f>IF(I270="", "", IF(基本情報入力シート!$L$16="", "", 基本情報入力シート!$L$16))</f>
        <v/>
      </c>
      <c r="O270" s="748"/>
    </row>
    <row r="271" spans="2:15">
      <c r="B271" s="743" t="str">
        <f>IF(I271="", "", IF(基本情報入力シート!$L$16="", "", 基本情報入力シート!$L$16))</f>
        <v/>
      </c>
      <c r="O271" s="748"/>
    </row>
    <row r="272" spans="2:15">
      <c r="B272" s="743" t="str">
        <f>IF(I272="", "", IF(基本情報入力シート!$L$16="", "", 基本情報入力シート!$L$16))</f>
        <v/>
      </c>
      <c r="O272" s="748"/>
    </row>
    <row r="273" spans="2:15">
      <c r="B273" s="743" t="str">
        <f>IF(I273="", "", IF(基本情報入力シート!$L$16="", "", 基本情報入力シート!$L$16))</f>
        <v/>
      </c>
      <c r="O273" s="748"/>
    </row>
    <row r="274" spans="2:15">
      <c r="B274" s="743" t="str">
        <f>IF(I274="", "", IF(基本情報入力シート!$L$16="", "", 基本情報入力シート!$L$16))</f>
        <v/>
      </c>
      <c r="O274" s="748"/>
    </row>
    <row r="275" spans="2:15">
      <c r="B275" s="743" t="str">
        <f>IF(I275="", "", IF(基本情報入力シート!$L$16="", "", 基本情報入力シート!$L$16))</f>
        <v/>
      </c>
      <c r="O275" s="748"/>
    </row>
    <row r="276" spans="2:15">
      <c r="B276" s="743" t="str">
        <f>IF(I276="", "", IF(基本情報入力シート!$L$16="", "", 基本情報入力シート!$L$16))</f>
        <v/>
      </c>
      <c r="O276" s="748"/>
    </row>
    <row r="277" spans="2:15">
      <c r="B277" s="743" t="str">
        <f>IF(I277="", "", IF(基本情報入力シート!$L$16="", "", 基本情報入力シート!$L$16))</f>
        <v/>
      </c>
      <c r="O277" s="748"/>
    </row>
    <row r="278" spans="2:15">
      <c r="B278" s="743" t="str">
        <f>IF(I278="", "", IF(基本情報入力シート!$L$16="", "", 基本情報入力シート!$L$16))</f>
        <v/>
      </c>
      <c r="O278" s="748"/>
    </row>
    <row r="279" spans="2:15">
      <c r="B279" s="743" t="str">
        <f>IF(I279="", "", IF(基本情報入力シート!$L$16="", "", 基本情報入力シート!$L$16))</f>
        <v/>
      </c>
      <c r="O279" s="748"/>
    </row>
    <row r="280" spans="2:15">
      <c r="B280" s="743" t="str">
        <f>IF(I280="", "", IF(基本情報入力シート!$L$16="", "", 基本情報入力シート!$L$16))</f>
        <v/>
      </c>
      <c r="O280" s="748"/>
    </row>
    <row r="281" spans="2:15">
      <c r="B281" s="743" t="str">
        <f>IF(I281="", "", IF(基本情報入力シート!$L$16="", "", 基本情報入力シート!$L$16))</f>
        <v/>
      </c>
      <c r="O281" s="748"/>
    </row>
    <row r="282" spans="2:15">
      <c r="B282" s="743" t="str">
        <f>IF(I282="", "", IF(基本情報入力シート!$L$16="", "", 基本情報入力シート!$L$16))</f>
        <v/>
      </c>
      <c r="O282" s="748"/>
    </row>
    <row r="283" spans="2:15">
      <c r="B283" s="743" t="str">
        <f>IF(I283="", "", IF(基本情報入力シート!$L$16="", "", 基本情報入力シート!$L$16))</f>
        <v/>
      </c>
      <c r="O283" s="748"/>
    </row>
    <row r="284" spans="2:15">
      <c r="B284" s="743" t="str">
        <f>IF(I284="", "", IF(基本情報入力シート!$L$16="", "", 基本情報入力シート!$L$16))</f>
        <v/>
      </c>
      <c r="O284" s="748"/>
    </row>
    <row r="285" spans="2:15">
      <c r="B285" s="743" t="str">
        <f>IF(I285="", "", IF(基本情報入力シート!$L$16="", "", 基本情報入力シート!$L$16))</f>
        <v/>
      </c>
      <c r="O285" s="748"/>
    </row>
    <row r="286" spans="2:15">
      <c r="B286" s="743" t="str">
        <f>IF(I286="", "", IF(基本情報入力シート!$L$16="", "", 基本情報入力シート!$L$16))</f>
        <v/>
      </c>
      <c r="O286" s="748"/>
    </row>
    <row r="287" spans="2:15">
      <c r="B287" s="743" t="str">
        <f>IF(I287="", "", IF(基本情報入力シート!$L$16="", "", 基本情報入力シート!$L$16))</f>
        <v/>
      </c>
      <c r="O287" s="748"/>
    </row>
    <row r="288" spans="2:15">
      <c r="B288" s="743" t="str">
        <f>IF(I288="", "", IF(基本情報入力シート!$L$16="", "", 基本情報入力シート!$L$16))</f>
        <v/>
      </c>
      <c r="O288" s="748"/>
    </row>
    <row r="289" spans="2:15">
      <c r="B289" s="743" t="str">
        <f>IF(I289="", "", IF(基本情報入力シート!$L$16="", "", 基本情報入力シート!$L$16))</f>
        <v/>
      </c>
      <c r="O289" s="748"/>
    </row>
    <row r="290" spans="2:15">
      <c r="B290" s="743" t="str">
        <f>IF(I290="", "", IF(基本情報入力シート!$L$16="", "", 基本情報入力シート!$L$16))</f>
        <v/>
      </c>
      <c r="O290" s="748"/>
    </row>
    <row r="291" spans="2:15">
      <c r="B291" s="743" t="str">
        <f>IF(I291="", "", IF(基本情報入力シート!$L$16="", "", 基本情報入力シート!$L$16))</f>
        <v/>
      </c>
      <c r="O291" s="748"/>
    </row>
    <row r="292" spans="2:15">
      <c r="B292" s="743" t="str">
        <f>IF(I292="", "", IF(基本情報入力シート!$L$16="", "", 基本情報入力シート!$L$16))</f>
        <v/>
      </c>
      <c r="O292" s="748"/>
    </row>
    <row r="293" spans="2:15">
      <c r="B293" s="743" t="str">
        <f>IF(I293="", "", IF(基本情報入力シート!$L$16="", "", 基本情報入力シート!$L$16))</f>
        <v/>
      </c>
      <c r="O293" s="748"/>
    </row>
    <row r="294" spans="2:15">
      <c r="B294" s="743" t="str">
        <f>IF(I294="", "", IF(基本情報入力シート!$L$16="", "", 基本情報入力シート!$L$16))</f>
        <v/>
      </c>
      <c r="O294" s="748"/>
    </row>
    <row r="295" spans="2:15">
      <c r="B295" s="743" t="str">
        <f>IF(I295="", "", IF(基本情報入力シート!$L$16="", "", 基本情報入力シート!$L$16))</f>
        <v/>
      </c>
      <c r="O295" s="748"/>
    </row>
    <row r="296" spans="2:15">
      <c r="B296" s="743" t="str">
        <f>IF(I296="", "", IF(基本情報入力シート!$L$16="", "", 基本情報入力シート!$L$16))</f>
        <v/>
      </c>
      <c r="O296" s="748"/>
    </row>
    <row r="297" spans="2:15">
      <c r="B297" s="743" t="str">
        <f>IF(I297="", "", IF(基本情報入力シート!$L$16="", "", 基本情報入力シート!$L$16))</f>
        <v/>
      </c>
      <c r="O297" s="748"/>
    </row>
    <row r="298" spans="2:15">
      <c r="B298" s="743" t="str">
        <f>IF(I298="", "", IF(基本情報入力シート!$L$16="", "", 基本情報入力シート!$L$16))</f>
        <v/>
      </c>
      <c r="O298" s="748"/>
    </row>
    <row r="299" spans="2:15">
      <c r="B299" s="743" t="str">
        <f>IF(I299="", "", IF(基本情報入力シート!$L$16="", "", 基本情報入力シート!$L$16))</f>
        <v/>
      </c>
      <c r="O299" s="748"/>
    </row>
    <row r="300" spans="2:15">
      <c r="B300" s="743" t="str">
        <f>IF(I300="", "", IF(基本情報入力シート!$L$16="", "", 基本情報入力シート!$L$16))</f>
        <v/>
      </c>
      <c r="O300" s="748"/>
    </row>
    <row r="301" spans="2:15">
      <c r="B301" s="743" t="str">
        <f>IF(I301="", "", IF(基本情報入力シート!$L$16="", "", 基本情報入力シート!$L$16))</f>
        <v/>
      </c>
      <c r="O301" s="748"/>
    </row>
    <row r="302" spans="2:15">
      <c r="B302" s="743" t="str">
        <f>IF(I302="", "", IF(基本情報入力シート!$L$16="", "", 基本情報入力シート!$L$16))</f>
        <v/>
      </c>
      <c r="O302" s="748"/>
    </row>
    <row r="303" spans="2:15">
      <c r="B303" s="743" t="str">
        <f>IF(I303="", "", IF(基本情報入力シート!$L$16="", "", 基本情報入力シート!$L$16))</f>
        <v/>
      </c>
      <c r="O303" s="748"/>
    </row>
    <row r="304" spans="2:15">
      <c r="B304" s="743" t="str">
        <f>IF(I304="", "", IF(基本情報入力シート!$L$16="", "", 基本情報入力シート!$L$16))</f>
        <v/>
      </c>
      <c r="O304" s="748"/>
    </row>
    <row r="305" spans="2:15">
      <c r="B305" s="743" t="str">
        <f>IF(I305="", "", IF(基本情報入力シート!$L$16="", "", 基本情報入力シート!$L$16))</f>
        <v/>
      </c>
      <c r="O305" s="748"/>
    </row>
    <row r="306" spans="2:15">
      <c r="B306" s="743" t="str">
        <f>IF(I306="", "", IF(基本情報入力シート!$L$16="", "", 基本情報入力シート!$L$16))</f>
        <v/>
      </c>
      <c r="O306" s="748"/>
    </row>
    <row r="307" spans="2:15">
      <c r="B307" s="743" t="str">
        <f>IF(I307="", "", IF(基本情報入力シート!$L$16="", "", 基本情報入力シート!$L$16))</f>
        <v/>
      </c>
      <c r="O307" s="748"/>
    </row>
    <row r="308" spans="2:15">
      <c r="B308" s="743" t="str">
        <f>IF(I308="", "", IF(基本情報入力シート!$L$16="", "", 基本情報入力シート!$L$16))</f>
        <v/>
      </c>
      <c r="O308" s="748"/>
    </row>
    <row r="309" spans="2:15">
      <c r="B309" s="743" t="str">
        <f>IF(I309="", "", IF(基本情報入力シート!$L$16="", "", 基本情報入力シート!$L$16))</f>
        <v/>
      </c>
      <c r="O309" s="748"/>
    </row>
    <row r="310" spans="2:15">
      <c r="B310" s="743" t="str">
        <f>IF(I310="", "", IF(基本情報入力シート!$L$16="", "", 基本情報入力シート!$L$16))</f>
        <v/>
      </c>
      <c r="O310" s="748"/>
    </row>
    <row r="311" spans="2:15">
      <c r="B311" s="743" t="str">
        <f>IF(I311="", "", IF(基本情報入力シート!$L$16="", "", 基本情報入力シート!$L$16))</f>
        <v/>
      </c>
      <c r="O311" s="748"/>
    </row>
    <row r="312" spans="2:15">
      <c r="B312" s="743" t="str">
        <f>IF(I312="", "", IF(基本情報入力シート!$L$16="", "", 基本情報入力シート!$L$16))</f>
        <v/>
      </c>
      <c r="O312" s="748"/>
    </row>
    <row r="313" spans="2:15">
      <c r="B313" s="743" t="str">
        <f>IF(I313="", "", IF(基本情報入力シート!$L$16="", "", 基本情報入力シート!$L$16))</f>
        <v/>
      </c>
      <c r="O313" s="748"/>
    </row>
    <row r="314" spans="2:15">
      <c r="B314" s="743" t="str">
        <f>IF(I314="", "", IF(基本情報入力シート!$L$16="", "", 基本情報入力シート!$L$16))</f>
        <v/>
      </c>
      <c r="O314" s="748"/>
    </row>
    <row r="315" spans="2:15">
      <c r="B315" s="743" t="str">
        <f>IF(I315="", "", IF(基本情報入力シート!$L$16="", "", 基本情報入力シート!$L$16))</f>
        <v/>
      </c>
      <c r="O315" s="748"/>
    </row>
    <row r="316" spans="2:15">
      <c r="B316" s="743" t="str">
        <f>IF(I316="", "", IF(基本情報入力シート!$L$16="", "", 基本情報入力シート!$L$16))</f>
        <v/>
      </c>
      <c r="O316" s="748"/>
    </row>
    <row r="317" spans="2:15">
      <c r="B317" s="743" t="str">
        <f>IF(I317="", "", IF(基本情報入力シート!$L$16="", "", 基本情報入力シート!$L$16))</f>
        <v/>
      </c>
      <c r="O317" s="748"/>
    </row>
    <row r="318" spans="2:15">
      <c r="B318" s="743" t="str">
        <f>IF(I318="", "", IF(基本情報入力シート!$L$16="", "", 基本情報入力シート!$L$16))</f>
        <v/>
      </c>
      <c r="O318" s="748"/>
    </row>
    <row r="319" spans="2:15">
      <c r="B319" s="743" t="str">
        <f>IF(I319="", "", IF(基本情報入力シート!$L$16="", "", 基本情報入力シート!$L$16))</f>
        <v/>
      </c>
      <c r="O319" s="748"/>
    </row>
    <row r="320" spans="2:15">
      <c r="B320" s="743" t="str">
        <f>IF(I320="", "", IF(基本情報入力シート!$L$16="", "", 基本情報入力シート!$L$16))</f>
        <v/>
      </c>
      <c r="O320" s="748"/>
    </row>
    <row r="321" spans="2:15">
      <c r="B321" s="743" t="str">
        <f>IF(I321="", "", IF(基本情報入力シート!$L$16="", "", 基本情報入力シート!$L$16))</f>
        <v/>
      </c>
      <c r="O321" s="748"/>
    </row>
    <row r="322" spans="2:15">
      <c r="B322" s="743" t="str">
        <f>IF(I322="", "", IF(基本情報入力シート!$L$16="", "", 基本情報入力シート!$L$16))</f>
        <v/>
      </c>
      <c r="O322" s="748"/>
    </row>
    <row r="323" spans="2:15">
      <c r="B323" s="743" t="str">
        <f>IF(I323="", "", IF(基本情報入力シート!$L$16="", "", 基本情報入力シート!$L$16))</f>
        <v/>
      </c>
      <c r="O323" s="748"/>
    </row>
    <row r="324" spans="2:15">
      <c r="B324" s="743" t="str">
        <f>IF(I324="", "", IF(基本情報入力シート!$L$16="", "", 基本情報入力シート!$L$16))</f>
        <v/>
      </c>
      <c r="O324" s="748"/>
    </row>
    <row r="325" spans="2:15">
      <c r="B325" s="743" t="str">
        <f>IF(I325="", "", IF(基本情報入力シート!$L$16="", "", 基本情報入力シート!$L$16))</f>
        <v/>
      </c>
      <c r="O325" s="748"/>
    </row>
    <row r="326" spans="2:15">
      <c r="B326" s="743" t="str">
        <f>IF(I326="", "", IF(基本情報入力シート!$L$16="", "", 基本情報入力シート!$L$16))</f>
        <v/>
      </c>
      <c r="O326" s="748"/>
    </row>
    <row r="327" spans="2:15">
      <c r="B327" s="743" t="str">
        <f>IF(I327="", "", IF(基本情報入力シート!$L$16="", "", 基本情報入力シート!$L$16))</f>
        <v/>
      </c>
      <c r="O327" s="748"/>
    </row>
    <row r="328" spans="2:15">
      <c r="B328" s="743" t="str">
        <f>IF(I328="", "", IF(基本情報入力シート!$L$16="", "", 基本情報入力シート!$L$16))</f>
        <v/>
      </c>
      <c r="O328" s="748"/>
    </row>
    <row r="329" spans="2:15">
      <c r="B329" s="743" t="str">
        <f>IF(I329="", "", IF(基本情報入力シート!$L$16="", "", 基本情報入力シート!$L$16))</f>
        <v/>
      </c>
      <c r="O329" s="748"/>
    </row>
    <row r="330" spans="2:15">
      <c r="B330" s="743" t="str">
        <f>IF(I330="", "", IF(基本情報入力シート!$L$16="", "", 基本情報入力シート!$L$16))</f>
        <v/>
      </c>
      <c r="O330" s="748"/>
    </row>
    <row r="331" spans="2:15">
      <c r="B331" s="743" t="str">
        <f>IF(I331="", "", IF(基本情報入力シート!$L$16="", "", 基本情報入力シート!$L$16))</f>
        <v/>
      </c>
      <c r="O331" s="748"/>
    </row>
    <row r="332" spans="2:15">
      <c r="B332" s="743" t="str">
        <f>IF(I332="", "", IF(基本情報入力シート!$L$16="", "", 基本情報入力シート!$L$16))</f>
        <v/>
      </c>
      <c r="O332" s="748"/>
    </row>
    <row r="333" spans="2:15">
      <c r="B333" s="743" t="str">
        <f>IF(I333="", "", IF(基本情報入力シート!$L$16="", "", 基本情報入力シート!$L$16))</f>
        <v/>
      </c>
      <c r="O333" s="748"/>
    </row>
    <row r="334" spans="2:15">
      <c r="B334" s="743" t="str">
        <f>IF(I334="", "", IF(基本情報入力シート!$L$16="", "", 基本情報入力シート!$L$16))</f>
        <v/>
      </c>
      <c r="O334" s="748"/>
    </row>
    <row r="335" spans="2:15">
      <c r="B335" s="743" t="str">
        <f>IF(I335="", "", IF(基本情報入力シート!$L$16="", "", 基本情報入力シート!$L$16))</f>
        <v/>
      </c>
      <c r="O335" s="748"/>
    </row>
    <row r="336" spans="2:15">
      <c r="B336" s="743" t="str">
        <f>IF(I336="", "", IF(基本情報入力シート!$L$16="", "", 基本情報入力シート!$L$16))</f>
        <v/>
      </c>
      <c r="O336" s="748"/>
    </row>
    <row r="337" spans="2:15">
      <c r="B337" s="743" t="str">
        <f>IF(I337="", "", IF(基本情報入力シート!$L$16="", "", 基本情報入力シート!$L$16))</f>
        <v/>
      </c>
      <c r="O337" s="748"/>
    </row>
    <row r="338" spans="2:15">
      <c r="B338" s="743" t="str">
        <f>IF(I338="", "", IF(基本情報入力シート!$L$16="", "", 基本情報入力シート!$L$16))</f>
        <v/>
      </c>
      <c r="O338" s="748"/>
    </row>
    <row r="339" spans="2:15">
      <c r="B339" s="743" t="str">
        <f>IF(I339="", "", IF(基本情報入力シート!$L$16="", "", 基本情報入力シート!$L$16))</f>
        <v/>
      </c>
      <c r="O339" s="748"/>
    </row>
    <row r="340" spans="2:15">
      <c r="B340" s="743" t="str">
        <f>IF(I340="", "", IF(基本情報入力シート!$L$16="", "", 基本情報入力シート!$L$16))</f>
        <v/>
      </c>
      <c r="O340" s="748"/>
    </row>
    <row r="341" spans="2:15">
      <c r="B341" s="743" t="str">
        <f>IF(I341="", "", IF(基本情報入力シート!$L$16="", "", 基本情報入力シート!$L$16))</f>
        <v/>
      </c>
      <c r="O341" s="748"/>
    </row>
    <row r="342" spans="2:15">
      <c r="B342" s="743" t="str">
        <f>IF(I342="", "", IF(基本情報入力シート!$L$16="", "", 基本情報入力シート!$L$16))</f>
        <v/>
      </c>
      <c r="O342" s="748"/>
    </row>
    <row r="343" spans="2:15">
      <c r="B343" s="743" t="str">
        <f>IF(I343="", "", IF(基本情報入力シート!$L$16="", "", 基本情報入力シート!$L$16))</f>
        <v/>
      </c>
      <c r="O343" s="748"/>
    </row>
    <row r="344" spans="2:15">
      <c r="B344" s="743" t="str">
        <f>IF(I344="", "", IF(基本情報入力シート!$L$16="", "", 基本情報入力シート!$L$16))</f>
        <v/>
      </c>
      <c r="O344" s="748"/>
    </row>
    <row r="345" spans="2:15">
      <c r="B345" s="743" t="str">
        <f>IF(I345="", "", IF(基本情報入力シート!$L$16="", "", 基本情報入力シート!$L$16))</f>
        <v/>
      </c>
      <c r="O345" s="748"/>
    </row>
    <row r="346" spans="2:15">
      <c r="B346" s="743" t="str">
        <f>IF(I346="", "", IF(基本情報入力シート!$L$16="", "", 基本情報入力シート!$L$16))</f>
        <v/>
      </c>
      <c r="O346" s="748"/>
    </row>
    <row r="347" spans="2:15">
      <c r="B347" s="743" t="str">
        <f>IF(I347="", "", IF(基本情報入力シート!$L$16="", "", 基本情報入力シート!$L$16))</f>
        <v/>
      </c>
      <c r="O347" s="748"/>
    </row>
    <row r="348" spans="2:15">
      <c r="B348" s="743" t="str">
        <f>IF(I348="", "", IF(基本情報入力シート!$L$16="", "", 基本情報入力シート!$L$16))</f>
        <v/>
      </c>
      <c r="O348" s="748"/>
    </row>
    <row r="349" spans="2:15">
      <c r="B349" s="743" t="str">
        <f>IF(I349="", "", IF(基本情報入力シート!$L$16="", "", 基本情報入力シート!$L$16))</f>
        <v/>
      </c>
      <c r="O349" s="748"/>
    </row>
    <row r="350" spans="2:15">
      <c r="B350" s="743" t="str">
        <f>IF(I350="", "", IF(基本情報入力シート!$L$16="", "", 基本情報入力シート!$L$16))</f>
        <v/>
      </c>
      <c r="O350" s="748"/>
    </row>
    <row r="351" spans="2:15">
      <c r="B351" s="743" t="str">
        <f>IF(I351="", "", IF(基本情報入力シート!$L$16="", "", 基本情報入力シート!$L$16))</f>
        <v/>
      </c>
      <c r="O351" s="748"/>
    </row>
    <row r="352" spans="2:15">
      <c r="B352" s="743" t="str">
        <f>IF(I352="", "", IF(基本情報入力シート!$L$16="", "", 基本情報入力シート!$L$16))</f>
        <v/>
      </c>
      <c r="O352" s="748"/>
    </row>
    <row r="353" spans="2:15">
      <c r="B353" s="743" t="str">
        <f>IF(I353="", "", IF(基本情報入力シート!$L$16="", "", 基本情報入力シート!$L$16))</f>
        <v/>
      </c>
      <c r="O353" s="748"/>
    </row>
    <row r="354" spans="2:15">
      <c r="B354" s="743" t="str">
        <f>IF(I354="", "", IF(基本情報入力シート!$L$16="", "", 基本情報入力シート!$L$16))</f>
        <v/>
      </c>
      <c r="O354" s="748"/>
    </row>
    <row r="355" spans="2:15">
      <c r="B355" s="743" t="str">
        <f>IF(I355="", "", IF(基本情報入力シート!$L$16="", "", 基本情報入力シート!$L$16))</f>
        <v/>
      </c>
      <c r="O355" s="748"/>
    </row>
    <row r="356" spans="2:15">
      <c r="B356" s="743" t="str">
        <f>IF(I356="", "", IF(基本情報入力シート!$L$16="", "", 基本情報入力シート!$L$16))</f>
        <v/>
      </c>
      <c r="O356" s="748"/>
    </row>
    <row r="357" spans="2:15">
      <c r="B357" s="743" t="str">
        <f>IF(I357="", "", IF(基本情報入力シート!$L$16="", "", 基本情報入力シート!$L$16))</f>
        <v/>
      </c>
      <c r="O357" s="748"/>
    </row>
    <row r="358" spans="2:15">
      <c r="B358" s="743" t="str">
        <f>IF(I358="", "", IF(基本情報入力シート!$L$16="", "", 基本情報入力シート!$L$16))</f>
        <v/>
      </c>
      <c r="O358" s="748"/>
    </row>
    <row r="359" spans="2:15">
      <c r="B359" s="743" t="str">
        <f>IF(I359="", "", IF(基本情報入力シート!$L$16="", "", 基本情報入力シート!$L$16))</f>
        <v/>
      </c>
      <c r="O359" s="748"/>
    </row>
    <row r="360" spans="2:15">
      <c r="B360" s="743" t="str">
        <f>IF(I360="", "", IF(基本情報入力シート!$L$16="", "", 基本情報入力シート!$L$16))</f>
        <v/>
      </c>
      <c r="O360" s="748"/>
    </row>
    <row r="361" spans="2:15">
      <c r="B361" s="743" t="str">
        <f>IF(I361="", "", IF(基本情報入力シート!$L$16="", "", 基本情報入力シート!$L$16))</f>
        <v/>
      </c>
      <c r="O361" s="748"/>
    </row>
    <row r="362" spans="2:15">
      <c r="B362" s="743" t="str">
        <f>IF(I362="", "", IF(基本情報入力シート!$L$16="", "", 基本情報入力シート!$L$16))</f>
        <v/>
      </c>
      <c r="O362" s="748"/>
    </row>
    <row r="363" spans="2:15">
      <c r="B363" s="743" t="str">
        <f>IF(I363="", "", IF(基本情報入力シート!$L$16="", "", 基本情報入力シート!$L$16))</f>
        <v/>
      </c>
      <c r="O363" s="748"/>
    </row>
    <row r="364" spans="2:15">
      <c r="B364" s="743" t="str">
        <f>IF(I364="", "", IF(基本情報入力シート!$L$16="", "", 基本情報入力シート!$L$16))</f>
        <v/>
      </c>
      <c r="O364" s="748"/>
    </row>
    <row r="365" spans="2:15">
      <c r="B365" s="743" t="str">
        <f>IF(I365="", "", IF(基本情報入力シート!$L$16="", "", 基本情報入力シート!$L$16))</f>
        <v/>
      </c>
      <c r="O365" s="748"/>
    </row>
    <row r="366" spans="2:15">
      <c r="B366" s="743" t="str">
        <f>IF(I366="", "", IF(基本情報入力シート!$L$16="", "", 基本情報入力シート!$L$16))</f>
        <v/>
      </c>
      <c r="O366" s="748"/>
    </row>
    <row r="367" spans="2:15">
      <c r="B367" s="743" t="str">
        <f>IF(I367="", "", IF(基本情報入力シート!$L$16="", "", 基本情報入力シート!$L$16))</f>
        <v/>
      </c>
      <c r="O367" s="748"/>
    </row>
    <row r="368" spans="2:15">
      <c r="B368" s="743" t="str">
        <f>IF(I368="", "", IF(基本情報入力シート!$L$16="", "", 基本情報入力シート!$L$16))</f>
        <v/>
      </c>
      <c r="O368" s="748"/>
    </row>
    <row r="369" spans="2:15">
      <c r="B369" s="743" t="str">
        <f>IF(I369="", "", IF(基本情報入力シート!$L$16="", "", 基本情報入力シート!$L$16))</f>
        <v/>
      </c>
      <c r="O369" s="748"/>
    </row>
    <row r="370" spans="2:15">
      <c r="B370" s="743" t="str">
        <f>IF(I370="", "", IF(基本情報入力シート!$L$16="", "", 基本情報入力シート!$L$16))</f>
        <v/>
      </c>
      <c r="O370" s="748"/>
    </row>
    <row r="371" spans="2:15">
      <c r="B371" s="743" t="str">
        <f>IF(I371="", "", IF(基本情報入力シート!$L$16="", "", 基本情報入力シート!$L$16))</f>
        <v/>
      </c>
      <c r="O371" s="748"/>
    </row>
    <row r="372" spans="2:15">
      <c r="B372" s="743" t="str">
        <f>IF(I372="", "", IF(基本情報入力シート!$L$16="", "", 基本情報入力シート!$L$16))</f>
        <v/>
      </c>
      <c r="O372" s="748"/>
    </row>
    <row r="373" spans="2:15">
      <c r="B373" s="743" t="str">
        <f>IF(I373="", "", IF(基本情報入力シート!$L$16="", "", 基本情報入力シート!$L$16))</f>
        <v/>
      </c>
      <c r="O373" s="748"/>
    </row>
    <row r="374" spans="2:15">
      <c r="B374" s="743" t="str">
        <f>IF(I374="", "", IF(基本情報入力シート!$L$16="", "", 基本情報入力シート!$L$16))</f>
        <v/>
      </c>
      <c r="O374" s="748"/>
    </row>
    <row r="375" spans="2:15">
      <c r="B375" s="743" t="str">
        <f>IF(I375="", "", IF(基本情報入力シート!$L$16="", "", 基本情報入力シート!$L$16))</f>
        <v/>
      </c>
      <c r="O375" s="748"/>
    </row>
    <row r="376" spans="2:15">
      <c r="B376" s="743" t="str">
        <f>IF(I376="", "", IF(基本情報入力シート!$L$16="", "", 基本情報入力シート!$L$16))</f>
        <v/>
      </c>
      <c r="O376" s="748"/>
    </row>
    <row r="377" spans="2:15">
      <c r="B377" s="743" t="str">
        <f>IF(I377="", "", IF(基本情報入力シート!$L$16="", "", 基本情報入力シート!$L$16))</f>
        <v/>
      </c>
      <c r="O377" s="748"/>
    </row>
    <row r="378" spans="2:15">
      <c r="B378" s="743" t="str">
        <f>IF(I378="", "", IF(基本情報入力シート!$L$16="", "", 基本情報入力シート!$L$16))</f>
        <v/>
      </c>
      <c r="O378" s="748"/>
    </row>
    <row r="379" spans="2:15">
      <c r="B379" s="743" t="str">
        <f>IF(I379="", "", IF(基本情報入力シート!$L$16="", "", 基本情報入力シート!$L$16))</f>
        <v/>
      </c>
      <c r="O379" s="748"/>
    </row>
    <row r="380" spans="2:15">
      <c r="B380" s="743" t="str">
        <f>IF(I380="", "", IF(基本情報入力シート!$L$16="", "", 基本情報入力シート!$L$16))</f>
        <v/>
      </c>
      <c r="O380" s="748"/>
    </row>
    <row r="381" spans="2:15">
      <c r="B381" s="743" t="str">
        <f>IF(I381="", "", IF(基本情報入力シート!$L$16="", "", 基本情報入力シート!$L$16))</f>
        <v/>
      </c>
      <c r="O381" s="748"/>
    </row>
    <row r="382" spans="2:15">
      <c r="B382" s="743" t="str">
        <f>IF(I382="", "", IF(基本情報入力シート!$L$16="", "", 基本情報入力シート!$L$16))</f>
        <v/>
      </c>
      <c r="O382" s="748"/>
    </row>
    <row r="383" spans="2:15">
      <c r="B383" s="743" t="str">
        <f>IF(I383="", "", IF(基本情報入力シート!$L$16="", "", 基本情報入力シート!$L$16))</f>
        <v/>
      </c>
      <c r="O383" s="748"/>
    </row>
    <row r="384" spans="2:15">
      <c r="B384" s="743" t="str">
        <f>IF(I384="", "", IF(基本情報入力シート!$L$16="", "", 基本情報入力シート!$L$16))</f>
        <v/>
      </c>
      <c r="O384" s="748"/>
    </row>
    <row r="385" spans="2:15">
      <c r="B385" s="743" t="str">
        <f>IF(I385="", "", IF(基本情報入力シート!$L$16="", "", 基本情報入力シート!$L$16))</f>
        <v/>
      </c>
      <c r="O385" s="748"/>
    </row>
    <row r="386" spans="2:15">
      <c r="B386" s="743" t="str">
        <f>IF(I386="", "", IF(基本情報入力シート!$L$16="", "", 基本情報入力シート!$L$16))</f>
        <v/>
      </c>
      <c r="O386" s="748"/>
    </row>
    <row r="387" spans="2:15">
      <c r="B387" s="743" t="str">
        <f>IF(I387="", "", IF(基本情報入力シート!$L$16="", "", 基本情報入力シート!$L$16))</f>
        <v/>
      </c>
      <c r="O387" s="748"/>
    </row>
    <row r="388" spans="2:15">
      <c r="B388" s="743" t="str">
        <f>IF(I388="", "", IF(基本情報入力シート!$L$16="", "", 基本情報入力シート!$L$16))</f>
        <v/>
      </c>
      <c r="O388" s="748"/>
    </row>
    <row r="389" spans="2:15">
      <c r="B389" s="743" t="str">
        <f>IF(I389="", "", IF(基本情報入力シート!$L$16="", "", 基本情報入力シート!$L$16))</f>
        <v/>
      </c>
      <c r="O389" s="748"/>
    </row>
    <row r="390" spans="2:15">
      <c r="B390" s="743" t="str">
        <f>IF(I390="", "", IF(基本情報入力シート!$L$16="", "", 基本情報入力シート!$L$16))</f>
        <v/>
      </c>
      <c r="O390" s="748"/>
    </row>
    <row r="391" spans="2:15">
      <c r="B391" s="743" t="str">
        <f>IF(I391="", "", IF(基本情報入力シート!$L$16="", "", 基本情報入力シート!$L$16))</f>
        <v/>
      </c>
      <c r="O391" s="748"/>
    </row>
    <row r="392" spans="2:15">
      <c r="B392" s="743" t="str">
        <f>IF(I392="", "", IF(基本情報入力シート!$L$16="", "", 基本情報入力シート!$L$16))</f>
        <v/>
      </c>
      <c r="O392" s="748"/>
    </row>
    <row r="393" spans="2:15">
      <c r="B393" s="743" t="str">
        <f>IF(I393="", "", IF(基本情報入力シート!$L$16="", "", 基本情報入力シート!$L$16))</f>
        <v/>
      </c>
      <c r="O393" s="748"/>
    </row>
    <row r="394" spans="2:15">
      <c r="B394" s="743" t="str">
        <f>IF(I394="", "", IF(基本情報入力シート!$L$16="", "", 基本情報入力シート!$L$16))</f>
        <v/>
      </c>
      <c r="O394" s="748"/>
    </row>
    <row r="395" spans="2:15">
      <c r="B395" s="743" t="str">
        <f>IF(I395="", "", IF(基本情報入力シート!$L$16="", "", 基本情報入力シート!$L$16))</f>
        <v/>
      </c>
      <c r="O395" s="748"/>
    </row>
    <row r="396" spans="2:15">
      <c r="B396" s="743" t="str">
        <f>IF(I396="", "", IF(基本情報入力シート!$L$16="", "", 基本情報入力シート!$L$16))</f>
        <v/>
      </c>
      <c r="O396" s="748"/>
    </row>
    <row r="397" spans="2:15">
      <c r="B397" s="743" t="str">
        <f>IF(I397="", "", IF(基本情報入力シート!$L$16="", "", 基本情報入力シート!$L$16))</f>
        <v/>
      </c>
      <c r="O397" s="748"/>
    </row>
    <row r="398" spans="2:15">
      <c r="B398" s="743" t="str">
        <f>IF(I398="", "", IF(基本情報入力シート!$L$16="", "", 基本情報入力シート!$L$16))</f>
        <v/>
      </c>
      <c r="O398" s="748"/>
    </row>
    <row r="399" spans="2:15">
      <c r="B399" s="743" t="str">
        <f>IF(I399="", "", IF(基本情報入力シート!$L$16="", "", 基本情報入力シート!$L$16))</f>
        <v/>
      </c>
      <c r="O399" s="748"/>
    </row>
    <row r="400" spans="2:15">
      <c r="B400" s="743" t="str">
        <f>IF(I400="", "", IF(基本情報入力シート!$L$16="", "", 基本情報入力シート!$L$16))</f>
        <v/>
      </c>
      <c r="O400" s="748"/>
    </row>
    <row r="401" spans="2:15">
      <c r="B401" s="743" t="str">
        <f>IF(I401="", "", IF(基本情報入力シート!$L$16="", "", 基本情報入力シート!$L$16))</f>
        <v/>
      </c>
      <c r="O401" s="748"/>
    </row>
    <row r="402" spans="2:15">
      <c r="B402" s="743" t="str">
        <f>IF(I402="", "", IF(基本情報入力シート!$L$16="", "", 基本情報入力シート!$L$16))</f>
        <v/>
      </c>
      <c r="O402" s="748"/>
    </row>
    <row r="403" spans="2:15">
      <c r="B403" s="743" t="str">
        <f>IF(I403="", "", IF(基本情報入力シート!$L$16="", "", 基本情報入力シート!$L$16))</f>
        <v/>
      </c>
      <c r="O403" s="748"/>
    </row>
    <row r="404" spans="2:15">
      <c r="B404" s="743" t="str">
        <f>IF(I404="", "", IF(基本情報入力シート!$L$16="", "", 基本情報入力シート!$L$16))</f>
        <v/>
      </c>
      <c r="O404" s="748"/>
    </row>
    <row r="405" spans="2:15">
      <c r="B405" s="743" t="str">
        <f>IF(I405="", "", IF(基本情報入力シート!$L$16="", "", 基本情報入力シート!$L$16))</f>
        <v/>
      </c>
      <c r="O405" s="748"/>
    </row>
    <row r="406" spans="2:15">
      <c r="B406" s="743" t="str">
        <f>IF(I406="", "", IF(基本情報入力シート!$L$16="", "", 基本情報入力シート!$L$16))</f>
        <v/>
      </c>
      <c r="O406" s="748"/>
    </row>
    <row r="407" spans="2:15">
      <c r="B407" s="743" t="str">
        <f>IF(I407="", "", IF(基本情報入力シート!$L$16="", "", 基本情報入力シート!$L$16))</f>
        <v/>
      </c>
      <c r="O407" s="748"/>
    </row>
    <row r="408" spans="2:15">
      <c r="B408" s="743" t="str">
        <f>IF(I408="", "", IF(基本情報入力シート!$L$16="", "", 基本情報入力シート!$L$16))</f>
        <v/>
      </c>
      <c r="O408" s="748"/>
    </row>
    <row r="409" spans="2:15">
      <c r="B409" s="743" t="str">
        <f>IF(I409="", "", IF(基本情報入力シート!$L$16="", "", 基本情報入力シート!$L$16))</f>
        <v/>
      </c>
      <c r="O409" s="748"/>
    </row>
    <row r="410" spans="2:15">
      <c r="B410" s="743" t="str">
        <f>IF(I410="", "", IF(基本情報入力シート!$L$16="", "", 基本情報入力シート!$L$16))</f>
        <v/>
      </c>
      <c r="O410" s="748"/>
    </row>
    <row r="411" spans="2:15">
      <c r="B411" s="743" t="str">
        <f>IF(I411="", "", IF(基本情報入力シート!$L$16="", "", 基本情報入力シート!$L$16))</f>
        <v/>
      </c>
      <c r="O411" s="748"/>
    </row>
    <row r="412" spans="2:15">
      <c r="B412" s="743" t="str">
        <f>IF(I412="", "", IF(基本情報入力シート!$L$16="", "", 基本情報入力シート!$L$16))</f>
        <v/>
      </c>
      <c r="O412" s="748"/>
    </row>
    <row r="413" spans="2:15">
      <c r="B413" s="743" t="str">
        <f>IF(I413="", "", IF(基本情報入力シート!$L$16="", "", 基本情報入力シート!$L$16))</f>
        <v/>
      </c>
      <c r="O413" s="748"/>
    </row>
    <row r="414" spans="2:15">
      <c r="B414" s="743" t="str">
        <f>IF(I414="", "", IF(基本情報入力シート!$L$16="", "", 基本情報入力シート!$L$16))</f>
        <v/>
      </c>
      <c r="O414" s="748"/>
    </row>
    <row r="415" spans="2:15">
      <c r="B415" s="743" t="str">
        <f>IF(I415="", "", IF(基本情報入力シート!$L$16="", "", 基本情報入力シート!$L$16))</f>
        <v/>
      </c>
      <c r="O415" s="748"/>
    </row>
    <row r="416" spans="2:15">
      <c r="B416" s="743" t="str">
        <f>IF(I416="", "", IF(基本情報入力シート!$L$16="", "", 基本情報入力シート!$L$16))</f>
        <v/>
      </c>
      <c r="O416" s="748"/>
    </row>
    <row r="417" spans="2:15">
      <c r="B417" s="743" t="str">
        <f>IF(I417="", "", IF(基本情報入力シート!$L$16="", "", 基本情報入力シート!$L$16))</f>
        <v/>
      </c>
      <c r="O417" s="748"/>
    </row>
    <row r="418" spans="2:15">
      <c r="B418" s="743" t="str">
        <f>IF(I418="", "", IF(基本情報入力シート!$L$16="", "", 基本情報入力シート!$L$16))</f>
        <v/>
      </c>
      <c r="O418" s="748"/>
    </row>
    <row r="419" spans="2:15">
      <c r="B419" s="743" t="str">
        <f>IF(I419="", "", IF(基本情報入力シート!$L$16="", "", 基本情報入力シート!$L$16))</f>
        <v/>
      </c>
      <c r="O419" s="748"/>
    </row>
    <row r="420" spans="2:15">
      <c r="B420" s="743" t="str">
        <f>IF(I420="", "", IF(基本情報入力シート!$L$16="", "", 基本情報入力シート!$L$16))</f>
        <v/>
      </c>
      <c r="O420" s="748"/>
    </row>
    <row r="421" spans="2:15">
      <c r="B421" s="743" t="str">
        <f>IF(I421="", "", IF(基本情報入力シート!$L$16="", "", 基本情報入力シート!$L$16))</f>
        <v/>
      </c>
      <c r="O421" s="748"/>
    </row>
    <row r="422" spans="2:15">
      <c r="B422" s="743" t="str">
        <f>IF(I422="", "", IF(基本情報入力シート!$L$16="", "", 基本情報入力シート!$L$16))</f>
        <v/>
      </c>
      <c r="O422" s="748"/>
    </row>
    <row r="423" spans="2:15">
      <c r="B423" s="743" t="str">
        <f>IF(I423="", "", IF(基本情報入力シート!$L$16="", "", 基本情報入力シート!$L$16))</f>
        <v/>
      </c>
      <c r="O423" s="748"/>
    </row>
    <row r="424" spans="2:15">
      <c r="B424" s="743" t="str">
        <f>IF(I424="", "", IF(基本情報入力シート!$L$16="", "", 基本情報入力シート!$L$16))</f>
        <v/>
      </c>
      <c r="O424" s="748"/>
    </row>
    <row r="425" spans="2:15">
      <c r="B425" s="743" t="str">
        <f>IF(I425="", "", IF(基本情報入力シート!$L$16="", "", 基本情報入力シート!$L$16))</f>
        <v/>
      </c>
      <c r="O425" s="748"/>
    </row>
    <row r="426" spans="2:15">
      <c r="B426" s="743" t="str">
        <f>IF(I426="", "", IF(基本情報入力シート!$L$16="", "", 基本情報入力シート!$L$16))</f>
        <v/>
      </c>
      <c r="O426" s="748"/>
    </row>
    <row r="427" spans="2:15">
      <c r="B427" s="743" t="str">
        <f>IF(I427="", "", IF(基本情報入力シート!$L$16="", "", 基本情報入力シート!$L$16))</f>
        <v/>
      </c>
      <c r="O427" s="748"/>
    </row>
    <row r="428" spans="2:15">
      <c r="B428" s="743" t="str">
        <f>IF(I428="", "", IF(基本情報入力シート!$L$16="", "", 基本情報入力シート!$L$16))</f>
        <v/>
      </c>
      <c r="O428" s="748"/>
    </row>
    <row r="429" spans="2:15">
      <c r="B429" s="743" t="str">
        <f>IF(I429="", "", IF(基本情報入力シート!$L$16="", "", 基本情報入力シート!$L$16))</f>
        <v/>
      </c>
      <c r="O429" s="748"/>
    </row>
    <row r="430" spans="2:15">
      <c r="B430" s="743" t="str">
        <f>IF(I430="", "", IF(基本情報入力シート!$L$16="", "", 基本情報入力シート!$L$16))</f>
        <v/>
      </c>
      <c r="O430" s="748"/>
    </row>
    <row r="431" spans="2:15">
      <c r="B431" s="743" t="str">
        <f>IF(I431="", "", IF(基本情報入力シート!$L$16="", "", 基本情報入力シート!$L$16))</f>
        <v/>
      </c>
      <c r="O431" s="748"/>
    </row>
    <row r="432" spans="2:15">
      <c r="B432" s="743" t="str">
        <f>IF(I432="", "", IF(基本情報入力シート!$L$16="", "", 基本情報入力シート!$L$16))</f>
        <v/>
      </c>
      <c r="O432" s="748"/>
    </row>
    <row r="433" spans="2:15">
      <c r="B433" s="743" t="str">
        <f>IF(I433="", "", IF(基本情報入力シート!$L$16="", "", 基本情報入力シート!$L$16))</f>
        <v/>
      </c>
      <c r="O433" s="748"/>
    </row>
    <row r="434" spans="2:15">
      <c r="B434" s="743" t="str">
        <f>IF(I434="", "", IF(基本情報入力シート!$L$16="", "", 基本情報入力シート!$L$16))</f>
        <v/>
      </c>
      <c r="O434" s="748"/>
    </row>
    <row r="435" spans="2:15">
      <c r="B435" s="743" t="str">
        <f>IF(I435="", "", IF(基本情報入力シート!$L$16="", "", 基本情報入力シート!$L$16))</f>
        <v/>
      </c>
      <c r="O435" s="748"/>
    </row>
    <row r="436" spans="2:15">
      <c r="B436" s="743" t="str">
        <f>IF(I436="", "", IF(基本情報入力シート!$L$16="", "", 基本情報入力シート!$L$16))</f>
        <v/>
      </c>
      <c r="O436" s="748"/>
    </row>
    <row r="437" spans="2:15">
      <c r="B437" s="743" t="str">
        <f>IF(I437="", "", IF(基本情報入力シート!$L$16="", "", 基本情報入力シート!$L$16))</f>
        <v/>
      </c>
      <c r="O437" s="748"/>
    </row>
    <row r="438" spans="2:15">
      <c r="B438" s="743" t="str">
        <f>IF(I438="", "", IF(基本情報入力シート!$L$16="", "", 基本情報入力シート!$L$16))</f>
        <v/>
      </c>
      <c r="O438" s="748"/>
    </row>
    <row r="439" spans="2:15">
      <c r="B439" s="743" t="str">
        <f>IF(I439="", "", IF(基本情報入力シート!$L$16="", "", 基本情報入力シート!$L$16))</f>
        <v/>
      </c>
      <c r="O439" s="748"/>
    </row>
    <row r="440" spans="2:15">
      <c r="B440" s="743" t="str">
        <f>IF(I440="", "", IF(基本情報入力シート!$L$16="", "", 基本情報入力シート!$L$16))</f>
        <v/>
      </c>
      <c r="O440" s="748"/>
    </row>
    <row r="441" spans="2:15">
      <c r="B441" s="743" t="str">
        <f>IF(I441="", "", IF(基本情報入力シート!$L$16="", "", 基本情報入力シート!$L$16))</f>
        <v/>
      </c>
      <c r="O441" s="748"/>
    </row>
    <row r="442" spans="2:15">
      <c r="B442" s="743" t="str">
        <f>IF(I442="", "", IF(基本情報入力シート!$L$16="", "", 基本情報入力シート!$L$16))</f>
        <v/>
      </c>
      <c r="O442" s="748"/>
    </row>
    <row r="443" spans="2:15">
      <c r="B443" s="743" t="str">
        <f>IF(I443="", "", IF(基本情報入力シート!$L$16="", "", 基本情報入力シート!$L$16))</f>
        <v/>
      </c>
      <c r="O443" s="748"/>
    </row>
    <row r="444" spans="2:15">
      <c r="B444" s="743" t="str">
        <f>IF(I444="", "", IF(基本情報入力シート!$L$16="", "", 基本情報入力シート!$L$16))</f>
        <v/>
      </c>
      <c r="O444" s="748"/>
    </row>
    <row r="445" spans="2:15">
      <c r="B445" s="743" t="str">
        <f>IF(I445="", "", IF(基本情報入力シート!$L$16="", "", 基本情報入力シート!$L$16))</f>
        <v/>
      </c>
      <c r="O445" s="748"/>
    </row>
    <row r="446" spans="2:15">
      <c r="B446" s="743" t="str">
        <f>IF(I446="", "", IF(基本情報入力シート!$L$16="", "", 基本情報入力シート!$L$16))</f>
        <v/>
      </c>
      <c r="O446" s="748"/>
    </row>
    <row r="447" spans="2:15">
      <c r="B447" s="743" t="str">
        <f>IF(I447="", "", IF(基本情報入力シート!$L$16="", "", 基本情報入力シート!$L$16))</f>
        <v/>
      </c>
      <c r="O447" s="748"/>
    </row>
    <row r="448" spans="2:15">
      <c r="B448" s="743" t="str">
        <f>IF(I448="", "", IF(基本情報入力シート!$L$16="", "", 基本情報入力シート!$L$16))</f>
        <v/>
      </c>
      <c r="O448" s="748"/>
    </row>
    <row r="449" spans="2:15">
      <c r="B449" s="743" t="str">
        <f>IF(I449="", "", IF(基本情報入力シート!$L$16="", "", 基本情報入力シート!$L$16))</f>
        <v/>
      </c>
      <c r="O449" s="748"/>
    </row>
    <row r="450" spans="2:15">
      <c r="B450" s="743" t="str">
        <f>IF(I450="", "", IF(基本情報入力シート!$L$16="", "", 基本情報入力シート!$L$16))</f>
        <v/>
      </c>
      <c r="O450" s="748"/>
    </row>
    <row r="451" spans="2:15">
      <c r="B451" s="743" t="str">
        <f>IF(I451="", "", IF(基本情報入力シート!$L$16="", "", 基本情報入力シート!$L$16))</f>
        <v/>
      </c>
      <c r="O451" s="748"/>
    </row>
    <row r="452" spans="2:15">
      <c r="B452" s="743" t="str">
        <f>IF(I452="", "", IF(基本情報入力シート!$L$16="", "", 基本情報入力シート!$L$16))</f>
        <v/>
      </c>
      <c r="O452" s="748"/>
    </row>
    <row r="453" spans="2:15">
      <c r="B453" s="743" t="str">
        <f>IF(I453="", "", IF(基本情報入力シート!$L$16="", "", 基本情報入力シート!$L$16))</f>
        <v/>
      </c>
      <c r="O453" s="748"/>
    </row>
    <row r="454" spans="2:15">
      <c r="B454" s="743" t="str">
        <f>IF(I454="", "", IF(基本情報入力シート!$L$16="", "", 基本情報入力シート!$L$16))</f>
        <v/>
      </c>
      <c r="O454" s="748"/>
    </row>
    <row r="455" spans="2:15">
      <c r="B455" s="743" t="str">
        <f>IF(I455="", "", IF(基本情報入力シート!$L$16="", "", 基本情報入力シート!$L$16))</f>
        <v/>
      </c>
      <c r="O455" s="748"/>
    </row>
    <row r="456" spans="2:15">
      <c r="B456" s="743" t="str">
        <f>IF(I456="", "", IF(基本情報入力シート!$L$16="", "", 基本情報入力シート!$L$16))</f>
        <v/>
      </c>
      <c r="O456" s="748"/>
    </row>
    <row r="457" spans="2:15">
      <c r="B457" s="743" t="str">
        <f>IF(I457="", "", IF(基本情報入力シート!$L$16="", "", 基本情報入力シート!$L$16))</f>
        <v/>
      </c>
      <c r="O457" s="748"/>
    </row>
    <row r="458" spans="2:15">
      <c r="B458" s="743" t="str">
        <f>IF(I458="", "", IF(基本情報入力シート!$L$16="", "", 基本情報入力シート!$L$16))</f>
        <v/>
      </c>
      <c r="O458" s="748"/>
    </row>
    <row r="459" spans="2:15">
      <c r="B459" s="743" t="str">
        <f>IF(I459="", "", IF(基本情報入力シート!$L$16="", "", 基本情報入力シート!$L$16))</f>
        <v/>
      </c>
      <c r="O459" s="748"/>
    </row>
    <row r="460" spans="2:15">
      <c r="B460" s="743" t="str">
        <f>IF(I460="", "", IF(基本情報入力シート!$L$16="", "", 基本情報入力シート!$L$16))</f>
        <v/>
      </c>
      <c r="O460" s="748"/>
    </row>
    <row r="461" spans="2:15">
      <c r="B461" s="743" t="str">
        <f>IF(I461="", "", IF(基本情報入力シート!$L$16="", "", 基本情報入力シート!$L$16))</f>
        <v/>
      </c>
      <c r="O461" s="748"/>
    </row>
    <row r="462" spans="2:15">
      <c r="B462" s="743" t="str">
        <f>IF(I462="", "", IF(基本情報入力シート!$L$16="", "", 基本情報入力シート!$L$16))</f>
        <v/>
      </c>
      <c r="O462" s="748"/>
    </row>
    <row r="463" spans="2:15">
      <c r="B463" s="743" t="str">
        <f>IF(I463="", "", IF(基本情報入力シート!$L$16="", "", 基本情報入力シート!$L$16))</f>
        <v/>
      </c>
      <c r="O463" s="748"/>
    </row>
    <row r="464" spans="2:15">
      <c r="B464" s="743" t="str">
        <f>IF(I464="", "", IF(基本情報入力シート!$L$16="", "", 基本情報入力シート!$L$16))</f>
        <v/>
      </c>
      <c r="O464" s="748"/>
    </row>
    <row r="465" spans="2:15">
      <c r="B465" s="743" t="str">
        <f>IF(I465="", "", IF(基本情報入力シート!$L$16="", "", 基本情報入力シート!$L$16))</f>
        <v/>
      </c>
      <c r="O465" s="748"/>
    </row>
    <row r="466" spans="2:15">
      <c r="B466" s="743" t="str">
        <f>IF(I466="", "", IF(基本情報入力シート!$L$16="", "", 基本情報入力シート!$L$16))</f>
        <v/>
      </c>
      <c r="O466" s="748"/>
    </row>
    <row r="467" spans="2:15">
      <c r="B467" s="743" t="str">
        <f>IF(I467="", "", IF(基本情報入力シート!$L$16="", "", 基本情報入力シート!$L$16))</f>
        <v/>
      </c>
      <c r="O467" s="748"/>
    </row>
    <row r="468" spans="2:15">
      <c r="B468" s="743" t="str">
        <f>IF(I468="", "", IF(基本情報入力シート!$L$16="", "", 基本情報入力シート!$L$16))</f>
        <v/>
      </c>
      <c r="O468" s="748"/>
    </row>
    <row r="469" spans="2:15">
      <c r="B469" s="743" t="str">
        <f>IF(I469="", "", IF(基本情報入力シート!$L$16="", "", 基本情報入力シート!$L$16))</f>
        <v/>
      </c>
      <c r="O469" s="748"/>
    </row>
    <row r="470" spans="2:15">
      <c r="B470" s="743" t="str">
        <f>IF(I470="", "", IF(基本情報入力シート!$L$16="", "", 基本情報入力シート!$L$16))</f>
        <v/>
      </c>
      <c r="O470" s="748"/>
    </row>
    <row r="471" spans="2:15">
      <c r="B471" s="743" t="str">
        <f>IF(I471="", "", IF(基本情報入力シート!$L$16="", "", 基本情報入力シート!$L$16))</f>
        <v/>
      </c>
      <c r="O471" s="748"/>
    </row>
    <row r="472" spans="2:15">
      <c r="B472" s="743" t="str">
        <f>IF(I472="", "", IF(基本情報入力シート!$L$16="", "", 基本情報入力シート!$L$16))</f>
        <v/>
      </c>
      <c r="O472" s="748"/>
    </row>
    <row r="473" spans="2:15">
      <c r="B473" s="743" t="str">
        <f>IF(I473="", "", IF(基本情報入力シート!$L$16="", "", 基本情報入力シート!$L$16))</f>
        <v/>
      </c>
      <c r="O473" s="748"/>
    </row>
    <row r="474" spans="2:15">
      <c r="B474" s="743" t="str">
        <f>IF(I474="", "", IF(基本情報入力シート!$L$16="", "", 基本情報入力シート!$L$16))</f>
        <v/>
      </c>
      <c r="O474" s="748"/>
    </row>
    <row r="475" spans="2:15">
      <c r="B475" s="743" t="str">
        <f>IF(I475="", "", IF(基本情報入力シート!$L$16="", "", 基本情報入力シート!$L$16))</f>
        <v/>
      </c>
      <c r="O475" s="748"/>
    </row>
    <row r="476" spans="2:15">
      <c r="B476" s="743" t="str">
        <f>IF(I476="", "", IF(基本情報入力シート!$L$16="", "", 基本情報入力シート!$L$16))</f>
        <v/>
      </c>
      <c r="O476" s="748"/>
    </row>
    <row r="477" spans="2:15">
      <c r="B477" s="743" t="str">
        <f>IF(I477="", "", IF(基本情報入力シート!$L$16="", "", 基本情報入力シート!$L$16))</f>
        <v/>
      </c>
      <c r="O477" s="748"/>
    </row>
    <row r="478" spans="2:15">
      <c r="B478" s="743" t="str">
        <f>IF(I478="", "", IF(基本情報入力シート!$L$16="", "", 基本情報入力シート!$L$16))</f>
        <v/>
      </c>
      <c r="O478" s="748"/>
    </row>
    <row r="479" spans="2:15">
      <c r="B479" s="743" t="str">
        <f>IF(I479="", "", IF(基本情報入力シート!$L$16="", "", 基本情報入力シート!$L$16))</f>
        <v/>
      </c>
      <c r="O479" s="748"/>
    </row>
    <row r="480" spans="2:15">
      <c r="B480" s="743" t="str">
        <f>IF(I480="", "", IF(基本情報入力シート!$L$16="", "", 基本情報入力シート!$L$16))</f>
        <v/>
      </c>
      <c r="O480" s="748"/>
    </row>
    <row r="481" spans="2:15">
      <c r="B481" s="743" t="str">
        <f>IF(I481="", "", IF(基本情報入力シート!$L$16="", "", 基本情報入力シート!$L$16))</f>
        <v/>
      </c>
      <c r="O481" s="748"/>
    </row>
    <row r="482" spans="2:15">
      <c r="B482" s="743" t="str">
        <f>IF(I482="", "", IF(基本情報入力シート!$L$16="", "", 基本情報入力シート!$L$16))</f>
        <v/>
      </c>
      <c r="O482" s="748"/>
    </row>
    <row r="483" spans="2:15">
      <c r="B483" s="743" t="str">
        <f>IF(I483="", "", IF(基本情報入力シート!$L$16="", "", 基本情報入力シート!$L$16))</f>
        <v/>
      </c>
      <c r="O483" s="748"/>
    </row>
    <row r="484" spans="2:15">
      <c r="B484" s="743" t="str">
        <f>IF(I484="", "", IF(基本情報入力シート!$L$16="", "", 基本情報入力シート!$L$16))</f>
        <v/>
      </c>
      <c r="O484" s="748"/>
    </row>
    <row r="485" spans="2:15">
      <c r="B485" s="743" t="str">
        <f>IF(I485="", "", IF(基本情報入力シート!$L$16="", "", 基本情報入力シート!$L$16))</f>
        <v/>
      </c>
      <c r="O485" s="748"/>
    </row>
    <row r="486" spans="2:15">
      <c r="B486" s="743" t="str">
        <f>IF(I486="", "", IF(基本情報入力シート!$L$16="", "", 基本情報入力シート!$L$16))</f>
        <v/>
      </c>
      <c r="O486" s="748"/>
    </row>
    <row r="487" spans="2:15">
      <c r="B487" s="743" t="str">
        <f>IF(I487="", "", IF(基本情報入力シート!$L$16="", "", 基本情報入力シート!$L$16))</f>
        <v/>
      </c>
      <c r="O487" s="748"/>
    </row>
    <row r="488" spans="2:15">
      <c r="B488" s="743" t="str">
        <f>IF(I488="", "", IF(基本情報入力シート!$L$16="", "", 基本情報入力シート!$L$16))</f>
        <v/>
      </c>
      <c r="O488" s="748"/>
    </row>
    <row r="489" spans="2:15">
      <c r="B489" s="743" t="str">
        <f>IF(I489="", "", IF(基本情報入力シート!$L$16="", "", 基本情報入力シート!$L$16))</f>
        <v/>
      </c>
      <c r="O489" s="748"/>
    </row>
    <row r="490" spans="2:15">
      <c r="B490" s="743" t="str">
        <f>IF(I490="", "", IF(基本情報入力シート!$L$16="", "", 基本情報入力シート!$L$16))</f>
        <v/>
      </c>
      <c r="O490" s="748"/>
    </row>
    <row r="491" spans="2:15">
      <c r="B491" s="743" t="str">
        <f>IF(I491="", "", IF(基本情報入力シート!$L$16="", "", 基本情報入力シート!$L$16))</f>
        <v/>
      </c>
      <c r="O491" s="748"/>
    </row>
    <row r="492" spans="2:15">
      <c r="B492" s="743" t="str">
        <f>IF(I492="", "", IF(基本情報入力シート!$L$16="", "", 基本情報入力シート!$L$16))</f>
        <v/>
      </c>
      <c r="O492" s="748"/>
    </row>
    <row r="493" spans="2:15">
      <c r="B493" s="743" t="str">
        <f>IF(I493="", "", IF(基本情報入力シート!$L$16="", "", 基本情報入力シート!$L$16))</f>
        <v/>
      </c>
      <c r="O493" s="748"/>
    </row>
    <row r="494" spans="2:15">
      <c r="B494" s="743" t="str">
        <f>IF(I494="", "", IF(基本情報入力シート!$L$16="", "", 基本情報入力シート!$L$16))</f>
        <v/>
      </c>
      <c r="O494" s="748"/>
    </row>
    <row r="495" spans="2:15">
      <c r="B495" s="743" t="str">
        <f>IF(I495="", "", IF(基本情報入力シート!$L$16="", "", 基本情報入力シート!$L$16))</f>
        <v/>
      </c>
      <c r="O495" s="748"/>
    </row>
    <row r="496" spans="2:15">
      <c r="B496" s="743" t="str">
        <f>IF(I496="", "", IF(基本情報入力シート!$L$16="", "", 基本情報入力シート!$L$16))</f>
        <v/>
      </c>
      <c r="O496" s="748"/>
    </row>
    <row r="497" spans="2:15">
      <c r="B497" s="743" t="str">
        <f>IF(I497="", "", IF(基本情報入力シート!$L$16="", "", 基本情報入力シート!$L$16))</f>
        <v/>
      </c>
      <c r="O497" s="748"/>
    </row>
    <row r="498" spans="2:15">
      <c r="B498" s="743" t="str">
        <f>IF(I498="", "", IF(基本情報入力シート!$L$16="", "", 基本情報入力シート!$L$16))</f>
        <v/>
      </c>
      <c r="O498" s="748"/>
    </row>
    <row r="499" spans="2:15">
      <c r="B499" s="743" t="str">
        <f>IF(I499="", "", IF(基本情報入力シート!$L$16="", "", 基本情報入力シート!$L$16))</f>
        <v/>
      </c>
      <c r="O499" s="748"/>
    </row>
    <row r="500" spans="2:15">
      <c r="B500" s="743" t="str">
        <f>IF(I500="", "", IF(基本情報入力シート!$L$16="", "", 基本情報入力シート!$L$16))</f>
        <v/>
      </c>
      <c r="O500" s="748"/>
    </row>
    <row r="501" spans="2:15">
      <c r="B501" s="743" t="str">
        <f>IF(I501="", "", IF(基本情報入力シート!$L$16="", "", 基本情報入力シート!$L$16))</f>
        <v/>
      </c>
      <c r="O501" s="748"/>
    </row>
    <row r="502" spans="2:15">
      <c r="B502" s="743" t="str">
        <f>IF(I502="", "", IF(基本情報入力シート!$L$16="", "", 基本情報入力シート!$L$16))</f>
        <v/>
      </c>
      <c r="O502" s="748"/>
    </row>
    <row r="503" spans="2:15">
      <c r="B503" s="743" t="str">
        <f>IF(I503="", "", IF(基本情報入力シート!$L$16="", "", 基本情報入力シート!$L$16))</f>
        <v/>
      </c>
      <c r="O503" s="748"/>
    </row>
    <row r="504" spans="2:15">
      <c r="B504" s="743" t="str">
        <f>IF(I504="", "", IF(基本情報入力シート!$L$16="", "", 基本情報入力シート!$L$16))</f>
        <v/>
      </c>
      <c r="O504" s="748"/>
    </row>
    <row r="505" spans="2:15">
      <c r="B505" s="743" t="str">
        <f>IF(I505="", "", IF(基本情報入力シート!$L$16="", "", 基本情報入力シート!$L$16))</f>
        <v/>
      </c>
      <c r="O505" s="748"/>
    </row>
    <row r="506" spans="2:15">
      <c r="B506" s="743" t="str">
        <f>IF(I506="", "", IF(基本情報入力シート!$L$16="", "", 基本情報入力シート!$L$16))</f>
        <v/>
      </c>
      <c r="O506" s="748"/>
    </row>
    <row r="507" spans="2:15">
      <c r="B507" s="743" t="str">
        <f>IF(I507="", "", IF(基本情報入力シート!$L$16="", "", 基本情報入力シート!$L$16))</f>
        <v/>
      </c>
      <c r="O507" s="748"/>
    </row>
    <row r="508" spans="2:15">
      <c r="B508" s="743" t="str">
        <f>IF(I508="", "", IF(基本情報入力シート!$L$16="", "", 基本情報入力シート!$L$16))</f>
        <v/>
      </c>
    </row>
    <row r="509" spans="2:15">
      <c r="B509" s="743" t="str">
        <f>IF(I509="", "", IF(基本情報入力シート!$L$16="", "", 基本情報入力シート!$L$16))</f>
        <v/>
      </c>
    </row>
    <row r="510" spans="2:15">
      <c r="B510" s="743" t="str">
        <f>IF(I510="", "", IF(基本情報入力シート!$L$16="", "", 基本情報入力シート!$L$16))</f>
        <v/>
      </c>
    </row>
    <row r="511" spans="2:15">
      <c r="B511" s="743" t="str">
        <f>IF(I511="", "", IF(基本情報入力シート!$L$16="", "", 基本情報入力シート!$L$16))</f>
        <v/>
      </c>
    </row>
    <row r="512" spans="2:15">
      <c r="B512" s="743" t="str">
        <f>IF(I512="", "", IF(基本情報入力シート!$L$16="", "", 基本情報入力シート!$L$16))</f>
        <v/>
      </c>
    </row>
    <row r="513" spans="2:2">
      <c r="B513" s="743" t="str">
        <f>IF(I513="", "", IF(基本情報入力シート!$L$16="", "", 基本情報入力シート!$L$16))</f>
        <v/>
      </c>
    </row>
  </sheetData>
  <mergeCells count="14">
    <mergeCell ref="M3:M4"/>
    <mergeCell ref="B3:B4"/>
    <mergeCell ref="D3:H4"/>
    <mergeCell ref="I3:I4"/>
    <mergeCell ref="J3:K3"/>
    <mergeCell ref="L3:L4"/>
    <mergeCell ref="AE3:AF3"/>
    <mergeCell ref="AI3:AJ3"/>
    <mergeCell ref="N3:N4"/>
    <mergeCell ref="O3:O4"/>
    <mergeCell ref="P3:P4"/>
    <mergeCell ref="Q3:Q4"/>
    <mergeCell ref="R3:AC4"/>
    <mergeCell ref="AD3:AD4"/>
  </mergeCells>
  <phoneticPr fontId="13"/>
  <conditionalFormatting sqref="AD3:AE3 AG3 AI3:AL3 B3:R4 AF4:AL4">
    <cfRule type="expression" dxfId="1" priority="1">
      <formula>$AN$3="補助金様式を都道府県に提出"</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DC713-F39D-41B5-B094-A16373BBCFAD}">
  <sheetPr>
    <tabColor rgb="FFFF0000"/>
  </sheetPr>
  <dimension ref="A1:AN509"/>
  <sheetViews>
    <sheetView workbookViewId="0">
      <selection activeCell="BI29" sqref="BI29"/>
    </sheetView>
  </sheetViews>
  <sheetFormatPr defaultRowHeight="13.2"/>
  <cols>
    <col min="1" max="1" width="15.6640625" bestFit="1" customWidth="1"/>
    <col min="2" max="2" width="17.88671875" bestFit="1" customWidth="1"/>
    <col min="3" max="3" width="17.88671875" customWidth="1"/>
    <col min="4" max="4" width="15.77734375" customWidth="1"/>
    <col min="5" max="5" width="1.77734375" customWidth="1"/>
    <col min="6" max="8" width="8.77734375" hidden="1" customWidth="1"/>
    <col min="9" max="9" width="8.5546875" bestFit="1" customWidth="1"/>
    <col min="10" max="10" width="7.77734375" bestFit="1" customWidth="1"/>
    <col min="11" max="11" width="11.6640625" customWidth="1"/>
    <col min="12" max="12" width="24.21875" customWidth="1"/>
    <col min="13" max="13" width="25.6640625" customWidth="1"/>
    <col min="14" max="14" width="30.5546875" style="731" customWidth="1"/>
    <col min="15" max="15" width="8.88671875" style="749"/>
    <col min="16" max="16" width="23.33203125" customWidth="1"/>
    <col min="17" max="17" width="10" style="730" customWidth="1"/>
    <col min="18" max="18" width="5.21875" customWidth="1"/>
    <col min="19" max="19" width="4.88671875" customWidth="1"/>
    <col min="20" max="20" width="4.109375" customWidth="1"/>
    <col min="21" max="21" width="3.21875" bestFit="1" customWidth="1"/>
    <col min="22" max="22" width="8.6640625" customWidth="1"/>
    <col min="23" max="23" width="3.21875" bestFit="1" customWidth="1"/>
    <col min="24" max="24" width="4.33203125" customWidth="1"/>
    <col min="25" max="25" width="3.21875" bestFit="1" customWidth="1"/>
    <col min="26" max="26" width="3.88671875" bestFit="1" customWidth="1"/>
    <col min="27" max="27" width="2.88671875" bestFit="1" customWidth="1"/>
    <col min="28" max="28" width="4.33203125" bestFit="1" customWidth="1"/>
    <col min="29" max="29" width="9.109375" customWidth="1"/>
    <col min="30" max="30" width="10.77734375" style="731" customWidth="1"/>
    <col min="31" max="31" width="11.88671875" style="731" customWidth="1"/>
    <col min="32" max="32" width="11.5546875" style="728" customWidth="1"/>
    <col min="33" max="33" width="27.5546875" style="728" customWidth="1"/>
    <col min="34" max="34" width="30.21875" style="728" customWidth="1"/>
    <col min="35" max="35" width="17.21875" bestFit="1" customWidth="1"/>
    <col min="36" max="36" width="27.5546875" customWidth="1"/>
    <col min="37" max="38" width="22.21875" bestFit="1" customWidth="1"/>
  </cols>
  <sheetData>
    <row r="1" spans="1:40">
      <c r="AF1"/>
      <c r="AG1"/>
      <c r="AH1"/>
    </row>
    <row r="2" spans="1:40" ht="14.4">
      <c r="B2" s="652" t="s">
        <v>2623</v>
      </c>
      <c r="AF2"/>
      <c r="AG2"/>
      <c r="AH2"/>
    </row>
    <row r="3" spans="1:40" ht="24">
      <c r="B3" s="1148" t="s">
        <v>53</v>
      </c>
      <c r="C3" s="732"/>
      <c r="D3" s="1150" t="s">
        <v>225</v>
      </c>
      <c r="E3" s="1151"/>
      <c r="F3" s="1151"/>
      <c r="G3" s="1151"/>
      <c r="H3" s="1152"/>
      <c r="I3" s="1156" t="s">
        <v>39</v>
      </c>
      <c r="J3" s="1158" t="s">
        <v>40</v>
      </c>
      <c r="K3" s="1158"/>
      <c r="L3" s="1159" t="s">
        <v>226</v>
      </c>
      <c r="M3" s="1161" t="s">
        <v>42</v>
      </c>
      <c r="N3" s="1167" t="s">
        <v>227</v>
      </c>
      <c r="O3" s="1169" t="s">
        <v>228</v>
      </c>
      <c r="P3" s="1136" t="s">
        <v>2605</v>
      </c>
      <c r="Q3" s="1138" t="s">
        <v>2606</v>
      </c>
      <c r="R3" s="1140" t="s">
        <v>2607</v>
      </c>
      <c r="S3" s="1141"/>
      <c r="T3" s="1141"/>
      <c r="U3" s="1141"/>
      <c r="V3" s="1141"/>
      <c r="W3" s="1141"/>
      <c r="X3" s="1141"/>
      <c r="Y3" s="1141"/>
      <c r="Z3" s="1141"/>
      <c r="AA3" s="1141"/>
      <c r="AB3" s="1141"/>
      <c r="AC3" s="1142"/>
      <c r="AD3" s="1146" t="s">
        <v>2608</v>
      </c>
      <c r="AE3" s="1163" t="s">
        <v>2609</v>
      </c>
      <c r="AF3" s="1164"/>
      <c r="AG3" s="750" t="s">
        <v>234</v>
      </c>
      <c r="AH3" s="751" t="s">
        <v>2610</v>
      </c>
      <c r="AI3" s="1165" t="s">
        <v>2611</v>
      </c>
      <c r="AJ3" s="1166"/>
      <c r="AK3" s="752" t="s">
        <v>237</v>
      </c>
      <c r="AL3" s="750" t="s">
        <v>2612</v>
      </c>
    </row>
    <row r="4" spans="1:40" ht="84">
      <c r="B4" s="1149"/>
      <c r="C4" s="736" t="s">
        <v>2613</v>
      </c>
      <c r="D4" s="1153"/>
      <c r="E4" s="1154"/>
      <c r="F4" s="1154"/>
      <c r="G4" s="1154"/>
      <c r="H4" s="1155"/>
      <c r="I4" s="1157"/>
      <c r="J4" s="737" t="s">
        <v>240</v>
      </c>
      <c r="K4" s="737" t="s">
        <v>241</v>
      </c>
      <c r="L4" s="1160"/>
      <c r="M4" s="1162"/>
      <c r="N4" s="1168"/>
      <c r="O4" s="1170"/>
      <c r="P4" s="1137"/>
      <c r="Q4" s="1139"/>
      <c r="R4" s="1143"/>
      <c r="S4" s="1144"/>
      <c r="T4" s="1144"/>
      <c r="U4" s="1144"/>
      <c r="V4" s="1144"/>
      <c r="W4" s="1144"/>
      <c r="X4" s="1144"/>
      <c r="Y4" s="1144"/>
      <c r="Z4" s="1144"/>
      <c r="AA4" s="1144"/>
      <c r="AB4" s="1144"/>
      <c r="AC4" s="1145"/>
      <c r="AD4" s="1147"/>
      <c r="AE4" s="738" t="s">
        <v>2614</v>
      </c>
      <c r="AF4" s="736" t="s">
        <v>2615</v>
      </c>
      <c r="AG4" s="753" t="s">
        <v>2616</v>
      </c>
      <c r="AH4" s="754" t="s">
        <v>2617</v>
      </c>
      <c r="AI4" s="754" t="s">
        <v>2618</v>
      </c>
      <c r="AJ4" s="755" t="s">
        <v>2619</v>
      </c>
      <c r="AK4" s="755" t="s">
        <v>2620</v>
      </c>
      <c r="AL4" s="754" t="s">
        <v>2621</v>
      </c>
    </row>
    <row r="5" spans="1:40">
      <c r="A5" t="s">
        <v>2622</v>
      </c>
      <c r="B5" s="743" t="str">
        <f>IF(I5="", "", IF(基本情報入力シート!$L$16="", "", 基本情報入力シート!$L$16))</f>
        <v>○○ケアサービス</v>
      </c>
      <c r="C5" s="744" cm="1">
        <f t="array" ref="C5:AN6">IFERROR(IF( ISBLANK(_xlfn._xlws.FILTER('別紙様式2-3（個票（６月以降））'!A:AL, '別紙様式2-3（個票（６月以降））'!G:G="長野県")),"",_xlfn._xlws.FILTER('別紙様式2-3（個票（６月以降））'!A:AL, '別紙様式2-3（個票（６月以降））'!G:G="長野県")), "該当するデータがありません")</f>
        <v>1</v>
      </c>
      <c r="D5" s="29" t="str">
        <v>1111111111</v>
      </c>
      <c r="E5" s="745" t="str">
        <v/>
      </c>
      <c r="F5" s="745" t="str">
        <v/>
      </c>
      <c r="G5" s="745" t="str">
        <v/>
      </c>
      <c r="H5" s="745" t="str">
        <v/>
      </c>
      <c r="I5" t="str">
        <v>長野県</v>
      </c>
      <c r="J5" t="str">
        <v>長野県</v>
      </c>
      <c r="K5" t="str">
        <v>千代田区</v>
      </c>
      <c r="L5" t="str">
        <v>○○ホームヘルプ</v>
      </c>
      <c r="M5" t="str">
        <v>訪問介護</v>
      </c>
      <c r="N5" s="731">
        <v>1750000</v>
      </c>
      <c r="O5" s="749">
        <v>10</v>
      </c>
      <c r="P5" t="str">
        <v>処遇改善加算Ⅰロ</v>
      </c>
      <c r="Q5" s="730">
        <v>0.28699999999999998</v>
      </c>
      <c r="R5" t="str">
        <v>令和</v>
      </c>
      <c r="S5">
        <v>8</v>
      </c>
      <c r="T5" t="str">
        <v>年</v>
      </c>
      <c r="U5">
        <v>6</v>
      </c>
      <c r="V5" t="str">
        <v>月～令和</v>
      </c>
      <c r="W5">
        <v>9</v>
      </c>
      <c r="X5" t="str">
        <v>年</v>
      </c>
      <c r="Y5">
        <v>3</v>
      </c>
      <c r="Z5" t="str">
        <v>月</v>
      </c>
      <c r="AA5" t="str">
        <v>（</v>
      </c>
      <c r="AB5">
        <v>10</v>
      </c>
      <c r="AC5" t="str">
        <v>ヶ月）</v>
      </c>
      <c r="AD5" s="731">
        <v>50225000</v>
      </c>
      <c r="AE5" s="731">
        <v>14875000</v>
      </c>
      <c r="AF5" s="728" t="str">
        <v>○</v>
      </c>
      <c r="AG5" s="728" t="str">
        <v>○</v>
      </c>
      <c r="AH5" s="728" t="str">
        <v>○</v>
      </c>
      <c r="AI5">
        <v>1</v>
      </c>
      <c r="AJ5" t="str">
        <v/>
      </c>
      <c r="AK5" t="str">
        <v>特定事業所加算Ⅰ</v>
      </c>
      <c r="AL5" t="str">
        <v>ケアプランデータ連携システムの利用を誓約</v>
      </c>
      <c r="AM5" t="str">
        <v/>
      </c>
      <c r="AN5" t="str">
        <v/>
      </c>
    </row>
    <row r="6" spans="1:40">
      <c r="B6" s="743" t="str">
        <f>IF(I6="", "", IF(基本情報入力シート!$L$16="", "", 基本情報入力シート!$L$16))</f>
        <v>○○ケアサービス</v>
      </c>
      <c r="C6">
        <v>2</v>
      </c>
      <c r="D6" s="29" t="str">
        <v>1111111112</v>
      </c>
      <c r="E6" t="str">
        <v/>
      </c>
      <c r="F6" t="str">
        <v/>
      </c>
      <c r="G6" t="str">
        <v/>
      </c>
      <c r="H6" t="str">
        <v/>
      </c>
      <c r="I6" t="str">
        <v>長野県</v>
      </c>
      <c r="J6" t="str">
        <v>長野県</v>
      </c>
      <c r="K6" t="str">
        <v>中央区</v>
      </c>
      <c r="L6" t="str">
        <v>○○デイサービス</v>
      </c>
      <c r="M6" t="str">
        <v>地域密着型通所介護</v>
      </c>
      <c r="N6" s="731">
        <v>2266000</v>
      </c>
      <c r="O6" s="749">
        <v>10</v>
      </c>
      <c r="P6" t="str">
        <v>処遇改善加算Ⅰイ</v>
      </c>
      <c r="Q6" s="730">
        <v>0.11700000000000001</v>
      </c>
      <c r="R6" t="str">
        <v>令和</v>
      </c>
      <c r="S6">
        <v>8</v>
      </c>
      <c r="T6" t="str">
        <v>年</v>
      </c>
      <c r="U6">
        <v>6</v>
      </c>
      <c r="V6" t="str">
        <v>月～令和</v>
      </c>
      <c r="W6">
        <v>9</v>
      </c>
      <c r="X6" t="str">
        <v>年</v>
      </c>
      <c r="Y6">
        <v>3</v>
      </c>
      <c r="Z6" t="str">
        <v>月</v>
      </c>
      <c r="AA6" t="str">
        <v>（</v>
      </c>
      <c r="AB6">
        <v>10</v>
      </c>
      <c r="AC6" t="str">
        <v>ヶ月）</v>
      </c>
      <c r="AD6" s="731">
        <v>26512200</v>
      </c>
      <c r="AE6" s="731">
        <v>10083700</v>
      </c>
      <c r="AF6" s="728" t="str">
        <v>○</v>
      </c>
      <c r="AG6" s="728" t="str">
        <v>○</v>
      </c>
      <c r="AH6" s="728" t="str">
        <v>○</v>
      </c>
      <c r="AI6">
        <v>0</v>
      </c>
      <c r="AJ6" t="str">
        <v>令和８年度特例要件を満たす</v>
      </c>
      <c r="AK6" t="str">
        <v>サービス提供体制強化加算Ⅱ</v>
      </c>
      <c r="AL6" t="str">
        <v>ケアプランデータ連携システムの利用を誓約</v>
      </c>
      <c r="AM6" t="str">
        <v/>
      </c>
      <c r="AN6" t="str">
        <v/>
      </c>
    </row>
    <row r="7" spans="1:40">
      <c r="B7" s="743" t="str">
        <f>IF(I7="", "", IF(基本情報入力シート!$L$16="", "", 基本情報入力シート!$L$16))</f>
        <v/>
      </c>
      <c r="D7" s="29"/>
    </row>
    <row r="8" spans="1:40">
      <c r="B8" s="743" t="str">
        <f>IF(I8="", "", IF(基本情報入力シート!$L$16="", "", 基本情報入力シート!$L$16))</f>
        <v/>
      </c>
      <c r="D8" s="29"/>
    </row>
    <row r="9" spans="1:40">
      <c r="B9" s="743" t="str">
        <f>IF(I9="", "", IF(基本情報入力シート!$L$16="", "", 基本情報入力シート!$L$16))</f>
        <v/>
      </c>
      <c r="D9" s="29"/>
    </row>
    <row r="10" spans="1:40">
      <c r="B10" s="743" t="str">
        <f>IF(I10="", "", IF(基本情報入力シート!$L$16="", "", 基本情報入力シート!$L$16))</f>
        <v/>
      </c>
      <c r="D10" s="29"/>
    </row>
    <row r="11" spans="1:40">
      <c r="B11" s="743" t="str">
        <f>IF(I11="", "", IF(基本情報入力シート!$L$16="", "", 基本情報入力シート!$L$16))</f>
        <v/>
      </c>
      <c r="D11" s="29"/>
    </row>
    <row r="12" spans="1:40">
      <c r="B12" s="743" t="str">
        <f>IF(I12="", "", IF(基本情報入力シート!$L$16="", "", 基本情報入力シート!$L$16))</f>
        <v/>
      </c>
      <c r="D12" s="29"/>
    </row>
    <row r="13" spans="1:40">
      <c r="B13" s="743" t="str">
        <f>IF(I13="", "", IF(基本情報入力シート!$L$16="", "", 基本情報入力シート!$L$16))</f>
        <v/>
      </c>
      <c r="D13" s="29"/>
    </row>
    <row r="14" spans="1:40">
      <c r="B14" s="743" t="str">
        <f>IF(I14="", "", IF(基本情報入力シート!$L$16="", "", 基本情報入力シート!$L$16))</f>
        <v/>
      </c>
      <c r="D14" s="29"/>
    </row>
    <row r="15" spans="1:40">
      <c r="B15" s="743" t="str">
        <f>IF(I15="", "", IF(基本情報入力シート!$L$16="", "", 基本情報入力シート!$L$16))</f>
        <v/>
      </c>
      <c r="D15" s="29"/>
    </row>
    <row r="16" spans="1:40">
      <c r="B16" s="743" t="str">
        <f>IF(I16="", "", IF(基本情報入力シート!$L$16="", "", 基本情報入力シート!$L$16))</f>
        <v/>
      </c>
      <c r="D16" s="29"/>
    </row>
    <row r="17" spans="2:4">
      <c r="B17" s="743" t="str">
        <f>IF(I17="", "", IF(基本情報入力シート!$L$16="", "", 基本情報入力シート!$L$16))</f>
        <v/>
      </c>
      <c r="D17" s="29"/>
    </row>
    <row r="18" spans="2:4">
      <c r="B18" s="743" t="str">
        <f>IF(I18="", "", IF(基本情報入力シート!$L$16="", "", 基本情報入力シート!$L$16))</f>
        <v/>
      </c>
      <c r="D18" s="29"/>
    </row>
    <row r="19" spans="2:4">
      <c r="B19" s="743" t="str">
        <f>IF(I19="", "", IF(基本情報入力シート!$L$16="", "", 基本情報入力シート!$L$16))</f>
        <v/>
      </c>
      <c r="D19" s="29"/>
    </row>
    <row r="20" spans="2:4">
      <c r="B20" s="743" t="str">
        <f>IF(I20="", "", IF(基本情報入力シート!$L$16="", "", 基本情報入力シート!$L$16))</f>
        <v/>
      </c>
      <c r="D20" s="29"/>
    </row>
    <row r="21" spans="2:4">
      <c r="B21" s="743" t="str">
        <f>IF(I21="", "", IF(基本情報入力シート!$L$16="", "", 基本情報入力シート!$L$16))</f>
        <v/>
      </c>
      <c r="D21" s="29"/>
    </row>
    <row r="22" spans="2:4">
      <c r="B22" s="743" t="str">
        <f>IF(I22="", "", IF(基本情報入力シート!$L$16="", "", 基本情報入力シート!$L$16))</f>
        <v/>
      </c>
      <c r="D22" s="29"/>
    </row>
    <row r="23" spans="2:4">
      <c r="B23" s="743" t="str">
        <f>IF(I23="", "", IF(基本情報入力シート!$L$16="", "", 基本情報入力シート!$L$16))</f>
        <v/>
      </c>
      <c r="D23" s="29"/>
    </row>
    <row r="24" spans="2:4">
      <c r="B24" s="743" t="str">
        <f>IF(I24="", "", IF(基本情報入力シート!$L$16="", "", 基本情報入力シート!$L$16))</f>
        <v/>
      </c>
      <c r="D24" s="29"/>
    </row>
    <row r="25" spans="2:4">
      <c r="B25" s="743" t="str">
        <f>IF(I25="", "", IF(基本情報入力シート!$L$16="", "", 基本情報入力シート!$L$16))</f>
        <v/>
      </c>
      <c r="D25" s="29"/>
    </row>
    <row r="26" spans="2:4">
      <c r="B26" s="743" t="str">
        <f>IF(I26="", "", IF(基本情報入力シート!$L$16="", "", 基本情報入力シート!$L$16))</f>
        <v/>
      </c>
      <c r="D26" s="29"/>
    </row>
    <row r="27" spans="2:4">
      <c r="B27" s="743" t="str">
        <f>IF(I27="", "", IF(基本情報入力シート!$L$16="", "", 基本情報入力シート!$L$16))</f>
        <v/>
      </c>
      <c r="D27" s="29"/>
    </row>
    <row r="28" spans="2:4">
      <c r="B28" s="743" t="str">
        <f>IF(I28="", "", IF(基本情報入力シート!$L$16="", "", 基本情報入力シート!$L$16))</f>
        <v/>
      </c>
      <c r="D28" s="29"/>
    </row>
    <row r="29" spans="2:4">
      <c r="B29" s="743" t="str">
        <f>IF(I29="", "", IF(基本情報入力シート!$L$16="", "", 基本情報入力シート!$L$16))</f>
        <v/>
      </c>
      <c r="D29" s="29"/>
    </row>
    <row r="30" spans="2:4">
      <c r="B30" s="743" t="str">
        <f>IF(I30="", "", IF(基本情報入力シート!$L$16="", "", 基本情報入力シート!$L$16))</f>
        <v/>
      </c>
      <c r="D30" s="29"/>
    </row>
    <row r="31" spans="2:4">
      <c r="B31" s="743" t="str">
        <f>IF(I31="", "", IF(基本情報入力シート!$L$16="", "", 基本情報入力シート!$L$16))</f>
        <v/>
      </c>
      <c r="D31" s="29"/>
    </row>
    <row r="32" spans="2:4">
      <c r="B32" s="743" t="str">
        <f>IF(I32="", "", IF(基本情報入力シート!$L$16="", "", 基本情報入力シート!$L$16))</f>
        <v/>
      </c>
      <c r="D32" s="29"/>
    </row>
    <row r="33" spans="2:4">
      <c r="B33" s="743" t="str">
        <f>IF(I33="", "", IF(基本情報入力シート!$L$16="", "", 基本情報入力シート!$L$16))</f>
        <v/>
      </c>
      <c r="D33" s="29"/>
    </row>
    <row r="34" spans="2:4">
      <c r="B34" s="743" t="str">
        <f>IF(I34="", "", IF(基本情報入力シート!$L$16="", "", 基本情報入力シート!$L$16))</f>
        <v/>
      </c>
      <c r="D34" s="29"/>
    </row>
    <row r="35" spans="2:4">
      <c r="B35" s="743" t="str">
        <f>IF(I35="", "", IF(基本情報入力シート!$L$16="", "", 基本情報入力シート!$L$16))</f>
        <v/>
      </c>
      <c r="D35" s="29"/>
    </row>
    <row r="36" spans="2:4">
      <c r="B36" s="743" t="str">
        <f>IF(I36="", "", IF(基本情報入力シート!$L$16="", "", 基本情報入力シート!$L$16))</f>
        <v/>
      </c>
      <c r="D36" s="29"/>
    </row>
    <row r="37" spans="2:4">
      <c r="B37" s="743" t="str">
        <f>IF(I37="", "", IF(基本情報入力シート!$L$16="", "", 基本情報入力シート!$L$16))</f>
        <v/>
      </c>
      <c r="D37" s="29"/>
    </row>
    <row r="38" spans="2:4">
      <c r="B38" s="743" t="str">
        <f>IF(I38="", "", IF(基本情報入力シート!$L$16="", "", 基本情報入力シート!$L$16))</f>
        <v/>
      </c>
      <c r="D38" s="29"/>
    </row>
    <row r="39" spans="2:4">
      <c r="B39" s="743" t="str">
        <f>IF(I39="", "", IF(基本情報入力シート!$L$16="", "", 基本情報入力シート!$L$16))</f>
        <v/>
      </c>
      <c r="D39" s="29"/>
    </row>
    <row r="40" spans="2:4">
      <c r="B40" s="743" t="str">
        <f>IF(I40="", "", IF(基本情報入力シート!$L$16="", "", 基本情報入力シート!$L$16))</f>
        <v/>
      </c>
      <c r="D40" s="29"/>
    </row>
    <row r="41" spans="2:4">
      <c r="B41" s="743" t="str">
        <f>IF(I41="", "", IF(基本情報入力シート!$L$16="", "", 基本情報入力シート!$L$16))</f>
        <v/>
      </c>
      <c r="D41" s="29"/>
    </row>
    <row r="42" spans="2:4">
      <c r="B42" s="743" t="str">
        <f>IF(I42="", "", IF(基本情報入力シート!$L$16="", "", 基本情報入力シート!$L$16))</f>
        <v/>
      </c>
      <c r="D42" s="29"/>
    </row>
    <row r="43" spans="2:4">
      <c r="B43" s="743" t="str">
        <f>IF(I43="", "", IF(基本情報入力シート!$L$16="", "", 基本情報入力シート!$L$16))</f>
        <v/>
      </c>
      <c r="D43" s="29"/>
    </row>
    <row r="44" spans="2:4">
      <c r="B44" s="743" t="str">
        <f>IF(I44="", "", IF(基本情報入力シート!$L$16="", "", 基本情報入力シート!$L$16))</f>
        <v/>
      </c>
      <c r="D44" s="29"/>
    </row>
    <row r="45" spans="2:4">
      <c r="B45" s="743" t="str">
        <f>IF(I45="", "", IF(基本情報入力シート!$L$16="", "", 基本情報入力シート!$L$16))</f>
        <v/>
      </c>
      <c r="D45" s="29"/>
    </row>
    <row r="46" spans="2:4">
      <c r="B46" s="743" t="str">
        <f>IF(I46="", "", IF(基本情報入力シート!$L$16="", "", 基本情報入力シート!$L$16))</f>
        <v/>
      </c>
      <c r="D46" s="29"/>
    </row>
    <row r="47" spans="2:4">
      <c r="B47" s="743" t="str">
        <f>IF(I47="", "", IF(基本情報入力シート!$L$16="", "", 基本情報入力シート!$L$16))</f>
        <v/>
      </c>
      <c r="D47" s="29"/>
    </row>
    <row r="48" spans="2:4">
      <c r="B48" s="743" t="str">
        <f>IF(I48="", "", IF(基本情報入力シート!$L$16="", "", 基本情報入力シート!$L$16))</f>
        <v/>
      </c>
      <c r="D48" s="29"/>
    </row>
    <row r="49" spans="2:4">
      <c r="B49" s="743" t="str">
        <f>IF(I49="", "", IF(基本情報入力シート!$L$16="", "", 基本情報入力シート!$L$16))</f>
        <v/>
      </c>
      <c r="D49" s="29"/>
    </row>
    <row r="50" spans="2:4">
      <c r="B50" s="743" t="str">
        <f>IF(I50="", "", IF(基本情報入力シート!$L$16="", "", 基本情報入力シート!$L$16))</f>
        <v/>
      </c>
      <c r="D50" s="29"/>
    </row>
    <row r="51" spans="2:4">
      <c r="B51" s="743" t="str">
        <f>IF(I51="", "", IF(基本情報入力シート!$L$16="", "", 基本情報入力シート!$L$16))</f>
        <v/>
      </c>
      <c r="D51" s="29"/>
    </row>
    <row r="52" spans="2:4">
      <c r="B52" s="743" t="str">
        <f>IF(I52="", "", IF(基本情報入力シート!$L$16="", "", 基本情報入力シート!$L$16))</f>
        <v/>
      </c>
      <c r="D52" s="29"/>
    </row>
    <row r="53" spans="2:4">
      <c r="B53" s="743" t="str">
        <f>IF(I53="", "", IF(基本情報入力シート!$L$16="", "", 基本情報入力シート!$L$16))</f>
        <v/>
      </c>
      <c r="D53" s="29"/>
    </row>
    <row r="54" spans="2:4">
      <c r="B54" s="743" t="str">
        <f>IF(I54="", "", IF(基本情報入力シート!$L$16="", "", 基本情報入力シート!$L$16))</f>
        <v/>
      </c>
      <c r="D54" s="29"/>
    </row>
    <row r="55" spans="2:4">
      <c r="B55" s="743" t="str">
        <f>IF(I55="", "", IF(基本情報入力シート!$L$16="", "", 基本情報入力シート!$L$16))</f>
        <v/>
      </c>
      <c r="D55" s="29"/>
    </row>
    <row r="56" spans="2:4">
      <c r="B56" s="743" t="str">
        <f>IF(I56="", "", IF(基本情報入力シート!$L$16="", "", 基本情報入力シート!$L$16))</f>
        <v/>
      </c>
      <c r="D56" s="29"/>
    </row>
    <row r="57" spans="2:4">
      <c r="B57" s="743" t="str">
        <f>IF(I57="", "", IF(基本情報入力シート!$L$16="", "", 基本情報入力シート!$L$16))</f>
        <v/>
      </c>
      <c r="D57" s="29"/>
    </row>
    <row r="58" spans="2:4">
      <c r="B58" s="743" t="str">
        <f>IF(I58="", "", IF(基本情報入力シート!$L$16="", "", 基本情報入力シート!$L$16))</f>
        <v/>
      </c>
      <c r="D58" s="29"/>
    </row>
    <row r="59" spans="2:4">
      <c r="B59" s="743" t="str">
        <f>IF(I59="", "", IF(基本情報入力シート!$L$16="", "", 基本情報入力シート!$L$16))</f>
        <v/>
      </c>
      <c r="D59" s="29"/>
    </row>
    <row r="60" spans="2:4">
      <c r="B60" s="743" t="str">
        <f>IF(I60="", "", IF(基本情報入力シート!$L$16="", "", 基本情報入力シート!$L$16))</f>
        <v/>
      </c>
      <c r="D60" s="29"/>
    </row>
    <row r="61" spans="2:4">
      <c r="B61" s="743" t="str">
        <f>IF(I61="", "", IF(基本情報入力シート!$L$16="", "", 基本情報入力シート!$L$16))</f>
        <v/>
      </c>
      <c r="D61" s="29"/>
    </row>
    <row r="62" spans="2:4">
      <c r="B62" s="743" t="str">
        <f>IF(I62="", "", IF(基本情報入力シート!$L$16="", "", 基本情報入力シート!$L$16))</f>
        <v/>
      </c>
      <c r="D62" s="29"/>
    </row>
    <row r="63" spans="2:4">
      <c r="B63" s="743" t="str">
        <f>IF(I63="", "", IF(基本情報入力シート!$L$16="", "", 基本情報入力シート!$L$16))</f>
        <v/>
      </c>
      <c r="D63" s="29"/>
    </row>
    <row r="64" spans="2:4">
      <c r="B64" s="743" t="str">
        <f>IF(I64="", "", IF(基本情報入力シート!$L$16="", "", 基本情報入力シート!$L$16))</f>
        <v/>
      </c>
      <c r="D64" s="29"/>
    </row>
    <row r="65" spans="2:4">
      <c r="B65" s="743" t="str">
        <f>IF(I65="", "", IF(基本情報入力シート!$L$16="", "", 基本情報入力シート!$L$16))</f>
        <v/>
      </c>
      <c r="D65" s="29"/>
    </row>
    <row r="66" spans="2:4">
      <c r="B66" s="743" t="str">
        <f>IF(I66="", "", IF(基本情報入力シート!$L$16="", "", 基本情報入力シート!$L$16))</f>
        <v/>
      </c>
      <c r="D66" s="29"/>
    </row>
    <row r="67" spans="2:4">
      <c r="B67" s="743" t="str">
        <f>IF(I67="", "", IF(基本情報入力シート!$L$16="", "", 基本情報入力シート!$L$16))</f>
        <v/>
      </c>
      <c r="D67" s="29"/>
    </row>
    <row r="68" spans="2:4">
      <c r="B68" s="743" t="str">
        <f>IF(I68="", "", IF(基本情報入力シート!$L$16="", "", 基本情報入力シート!$L$16))</f>
        <v/>
      </c>
      <c r="D68" s="29"/>
    </row>
    <row r="69" spans="2:4">
      <c r="B69" s="743" t="str">
        <f>IF(I69="", "", IF(基本情報入力シート!$L$16="", "", 基本情報入力シート!$L$16))</f>
        <v/>
      </c>
      <c r="D69" s="29"/>
    </row>
    <row r="70" spans="2:4">
      <c r="B70" s="743" t="str">
        <f>IF(I70="", "", IF(基本情報入力シート!$L$16="", "", 基本情報入力シート!$L$16))</f>
        <v/>
      </c>
      <c r="D70" s="29"/>
    </row>
    <row r="71" spans="2:4">
      <c r="B71" s="743" t="str">
        <f>IF(I71="", "", IF(基本情報入力シート!$L$16="", "", 基本情報入力シート!$L$16))</f>
        <v/>
      </c>
      <c r="D71" s="29"/>
    </row>
    <row r="72" spans="2:4">
      <c r="B72" s="743" t="str">
        <f>IF(I72="", "", IF(基本情報入力シート!$L$16="", "", 基本情報入力シート!$L$16))</f>
        <v/>
      </c>
      <c r="D72" s="29"/>
    </row>
    <row r="73" spans="2:4">
      <c r="B73" s="743" t="str">
        <f>IF(I73="", "", IF(基本情報入力シート!$L$16="", "", 基本情報入力シート!$L$16))</f>
        <v/>
      </c>
      <c r="D73" s="29"/>
    </row>
    <row r="74" spans="2:4">
      <c r="B74" s="743" t="str">
        <f>IF(I74="", "", IF(基本情報入力シート!$L$16="", "", 基本情報入力シート!$L$16))</f>
        <v/>
      </c>
      <c r="D74" s="29"/>
    </row>
    <row r="75" spans="2:4">
      <c r="B75" s="743" t="str">
        <f>IF(I75="", "", IF(基本情報入力シート!$L$16="", "", 基本情報入力シート!$L$16))</f>
        <v/>
      </c>
      <c r="D75" s="29"/>
    </row>
    <row r="76" spans="2:4">
      <c r="B76" s="743" t="str">
        <f>IF(I76="", "", IF(基本情報入力シート!$L$16="", "", 基本情報入力シート!$L$16))</f>
        <v/>
      </c>
      <c r="D76" s="29"/>
    </row>
    <row r="77" spans="2:4">
      <c r="B77" s="743" t="str">
        <f>IF(I77="", "", IF(基本情報入力シート!$L$16="", "", 基本情報入力シート!$L$16))</f>
        <v/>
      </c>
      <c r="D77" s="29"/>
    </row>
    <row r="78" spans="2:4">
      <c r="B78" s="743" t="str">
        <f>IF(I78="", "", IF(基本情報入力シート!$L$16="", "", 基本情報入力シート!$L$16))</f>
        <v/>
      </c>
      <c r="D78" s="29"/>
    </row>
    <row r="79" spans="2:4">
      <c r="B79" s="743" t="str">
        <f>IF(I79="", "", IF(基本情報入力シート!$L$16="", "", 基本情報入力シート!$L$16))</f>
        <v/>
      </c>
      <c r="D79" s="29"/>
    </row>
    <row r="80" spans="2:4">
      <c r="B80" s="743" t="str">
        <f>IF(I80="", "", IF(基本情報入力シート!$L$16="", "", 基本情報入力シート!$L$16))</f>
        <v/>
      </c>
      <c r="D80" s="29"/>
    </row>
    <row r="81" spans="2:4">
      <c r="B81" s="743" t="str">
        <f>IF(I81="", "", IF(基本情報入力シート!$L$16="", "", 基本情報入力シート!$L$16))</f>
        <v/>
      </c>
      <c r="D81" s="29"/>
    </row>
    <row r="82" spans="2:4">
      <c r="B82" s="743" t="str">
        <f>IF(I82="", "", IF(基本情報入力シート!$L$16="", "", 基本情報入力シート!$L$16))</f>
        <v/>
      </c>
      <c r="D82" s="29"/>
    </row>
    <row r="83" spans="2:4">
      <c r="B83" s="743" t="str">
        <f>IF(I83="", "", IF(基本情報入力シート!$L$16="", "", 基本情報入力シート!$L$16))</f>
        <v/>
      </c>
      <c r="D83" s="29"/>
    </row>
    <row r="84" spans="2:4">
      <c r="B84" s="743" t="str">
        <f>IF(I84="", "", IF(基本情報入力シート!$L$16="", "", 基本情報入力シート!$L$16))</f>
        <v/>
      </c>
      <c r="D84" s="29"/>
    </row>
    <row r="85" spans="2:4">
      <c r="B85" s="743" t="str">
        <f>IF(I85="", "", IF(基本情報入力シート!$L$16="", "", 基本情報入力シート!$L$16))</f>
        <v/>
      </c>
      <c r="D85" s="29"/>
    </row>
    <row r="86" spans="2:4">
      <c r="B86" s="743" t="str">
        <f>IF(I86="", "", IF(基本情報入力シート!$L$16="", "", 基本情報入力シート!$L$16))</f>
        <v/>
      </c>
      <c r="D86" s="29"/>
    </row>
    <row r="87" spans="2:4">
      <c r="B87" s="743" t="str">
        <f>IF(I87="", "", IF(基本情報入力シート!$L$16="", "", 基本情報入力シート!$L$16))</f>
        <v/>
      </c>
      <c r="D87" s="29"/>
    </row>
    <row r="88" spans="2:4">
      <c r="B88" s="743" t="str">
        <f>IF(I88="", "", IF(基本情報入力シート!$L$16="", "", 基本情報入力シート!$L$16))</f>
        <v/>
      </c>
      <c r="D88" s="29"/>
    </row>
    <row r="89" spans="2:4">
      <c r="B89" s="743" t="str">
        <f>IF(I89="", "", IF(基本情報入力シート!$L$16="", "", 基本情報入力シート!$L$16))</f>
        <v/>
      </c>
      <c r="D89" s="29"/>
    </row>
    <row r="90" spans="2:4">
      <c r="B90" s="743" t="str">
        <f>IF(I90="", "", IF(基本情報入力シート!$L$16="", "", 基本情報入力シート!$L$16))</f>
        <v/>
      </c>
      <c r="D90" s="29"/>
    </row>
    <row r="91" spans="2:4">
      <c r="B91" s="743" t="str">
        <f>IF(I91="", "", IF(基本情報入力シート!$L$16="", "", 基本情報入力シート!$L$16))</f>
        <v/>
      </c>
      <c r="D91" s="29"/>
    </row>
    <row r="92" spans="2:4">
      <c r="B92" s="743" t="str">
        <f>IF(I92="", "", IF(基本情報入力シート!$L$16="", "", 基本情報入力シート!$L$16))</f>
        <v/>
      </c>
      <c r="D92" s="29"/>
    </row>
    <row r="93" spans="2:4">
      <c r="B93" s="743" t="str">
        <f>IF(I93="", "", IF(基本情報入力シート!$L$16="", "", 基本情報入力シート!$L$16))</f>
        <v/>
      </c>
      <c r="D93" s="29"/>
    </row>
    <row r="94" spans="2:4">
      <c r="B94" s="743" t="str">
        <f>IF(I94="", "", IF(基本情報入力シート!$L$16="", "", 基本情報入力シート!$L$16))</f>
        <v/>
      </c>
      <c r="D94" s="29"/>
    </row>
    <row r="95" spans="2:4">
      <c r="B95" s="743" t="str">
        <f>IF(I95="", "", IF(基本情報入力シート!$L$16="", "", 基本情報入力シート!$L$16))</f>
        <v/>
      </c>
      <c r="D95" s="29"/>
    </row>
    <row r="96" spans="2:4">
      <c r="B96" s="743" t="str">
        <f>IF(I96="", "", IF(基本情報入力シート!$L$16="", "", 基本情報入力シート!$L$16))</f>
        <v/>
      </c>
      <c r="D96" s="29"/>
    </row>
    <row r="97" spans="2:4">
      <c r="B97" s="743" t="str">
        <f>IF(I97="", "", IF(基本情報入力シート!$L$16="", "", 基本情報入力シート!$L$16))</f>
        <v/>
      </c>
      <c r="D97" s="29"/>
    </row>
    <row r="98" spans="2:4">
      <c r="B98" s="743" t="str">
        <f>IF(I98="", "", IF(基本情報入力シート!$L$16="", "", 基本情報入力シート!$L$16))</f>
        <v/>
      </c>
      <c r="D98" s="29"/>
    </row>
    <row r="99" spans="2:4">
      <c r="B99" s="743" t="str">
        <f>IF(I99="", "", IF(基本情報入力シート!$L$16="", "", 基本情報入力シート!$L$16))</f>
        <v/>
      </c>
      <c r="D99" s="29"/>
    </row>
    <row r="100" spans="2:4">
      <c r="B100" s="743" t="str">
        <f>IF(I100="", "", IF(基本情報入力シート!$L$16="", "", 基本情報入力シート!$L$16))</f>
        <v/>
      </c>
      <c r="D100" s="29"/>
    </row>
    <row r="101" spans="2:4">
      <c r="B101" s="743" t="str">
        <f>IF(I101="", "", IF(基本情報入力シート!$L$16="", "", 基本情報入力シート!$L$16))</f>
        <v/>
      </c>
      <c r="D101" s="29"/>
    </row>
    <row r="102" spans="2:4">
      <c r="B102" s="743" t="str">
        <f>IF(I102="", "", IF(基本情報入力シート!$L$16="", "", 基本情報入力シート!$L$16))</f>
        <v/>
      </c>
      <c r="D102" s="29"/>
    </row>
    <row r="103" spans="2:4">
      <c r="B103" s="743" t="str">
        <f>IF(I103="", "", IF(基本情報入力シート!$L$16="", "", 基本情報入力シート!$L$16))</f>
        <v/>
      </c>
      <c r="D103" s="29"/>
    </row>
    <row r="104" spans="2:4">
      <c r="B104" s="743" t="str">
        <f>IF(I104="", "", IF(基本情報入力シート!$L$16="", "", 基本情報入力シート!$L$16))</f>
        <v/>
      </c>
      <c r="D104" s="29"/>
    </row>
    <row r="105" spans="2:4">
      <c r="B105" s="743" t="str">
        <f>IF(I105="", "", IF(基本情報入力シート!$L$16="", "", 基本情報入力シート!$L$16))</f>
        <v/>
      </c>
      <c r="D105" s="29"/>
    </row>
    <row r="106" spans="2:4">
      <c r="B106" s="743" t="str">
        <f>IF(I106="", "", IF(基本情報入力シート!$L$16="", "", 基本情報入力シート!$L$16))</f>
        <v/>
      </c>
      <c r="D106" s="29"/>
    </row>
    <row r="107" spans="2:4">
      <c r="B107" s="743" t="str">
        <f>IF(I107="", "", IF(基本情報入力シート!$L$16="", "", 基本情報入力シート!$L$16))</f>
        <v/>
      </c>
      <c r="D107" s="29"/>
    </row>
    <row r="108" spans="2:4">
      <c r="B108" s="743" t="str">
        <f>IF(I108="", "", IF(基本情報入力シート!$L$16="", "", 基本情報入力シート!$L$16))</f>
        <v/>
      </c>
      <c r="D108" s="29"/>
    </row>
    <row r="109" spans="2:4">
      <c r="B109" s="743" t="str">
        <f>IF(I109="", "", IF(基本情報入力シート!$L$16="", "", 基本情報入力シート!$L$16))</f>
        <v/>
      </c>
      <c r="D109" s="29"/>
    </row>
    <row r="110" spans="2:4">
      <c r="B110" s="743" t="str">
        <f>IF(I110="", "", IF(基本情報入力シート!$L$16="", "", 基本情報入力シート!$L$16))</f>
        <v/>
      </c>
      <c r="D110" s="29"/>
    </row>
    <row r="111" spans="2:4">
      <c r="B111" s="743" t="str">
        <f>IF(I111="", "", IF(基本情報入力シート!$L$16="", "", 基本情報入力シート!$L$16))</f>
        <v/>
      </c>
      <c r="D111" s="29"/>
    </row>
    <row r="112" spans="2:4">
      <c r="B112" s="743" t="str">
        <f>IF(I112="", "", IF(基本情報入力シート!$L$16="", "", 基本情報入力シート!$L$16))</f>
        <v/>
      </c>
      <c r="D112" s="29"/>
    </row>
    <row r="113" spans="2:4">
      <c r="B113" s="743" t="str">
        <f>IF(I113="", "", IF(基本情報入力シート!$L$16="", "", 基本情報入力シート!$L$16))</f>
        <v/>
      </c>
      <c r="D113" s="29"/>
    </row>
    <row r="114" spans="2:4">
      <c r="B114" s="743" t="str">
        <f>IF(I114="", "", IF(基本情報入力シート!$L$16="", "", 基本情報入力シート!$L$16))</f>
        <v/>
      </c>
      <c r="D114" s="29"/>
    </row>
    <row r="115" spans="2:4">
      <c r="B115" s="743" t="str">
        <f>IF(I115="", "", IF(基本情報入力シート!$L$16="", "", 基本情報入力シート!$L$16))</f>
        <v/>
      </c>
      <c r="D115" s="29"/>
    </row>
    <row r="116" spans="2:4">
      <c r="B116" s="743" t="str">
        <f>IF(I116="", "", IF(基本情報入力シート!$L$16="", "", 基本情報入力シート!$L$16))</f>
        <v/>
      </c>
      <c r="D116" s="29"/>
    </row>
    <row r="117" spans="2:4">
      <c r="B117" s="743" t="str">
        <f>IF(I117="", "", IF(基本情報入力シート!$L$16="", "", 基本情報入力シート!$L$16))</f>
        <v/>
      </c>
      <c r="D117" s="29"/>
    </row>
    <row r="118" spans="2:4">
      <c r="B118" s="743" t="str">
        <f>IF(I118="", "", IF(基本情報入力シート!$L$16="", "", 基本情報入力シート!$L$16))</f>
        <v/>
      </c>
      <c r="D118" s="29"/>
    </row>
    <row r="119" spans="2:4">
      <c r="B119" s="743" t="str">
        <f>IF(I119="", "", IF(基本情報入力シート!$L$16="", "", 基本情報入力シート!$L$16))</f>
        <v/>
      </c>
      <c r="D119" s="29"/>
    </row>
    <row r="120" spans="2:4">
      <c r="B120" s="743" t="str">
        <f>IF(I120="", "", IF(基本情報入力シート!$L$16="", "", 基本情報入力シート!$L$16))</f>
        <v/>
      </c>
      <c r="D120" s="29"/>
    </row>
    <row r="121" spans="2:4">
      <c r="B121" s="743" t="str">
        <f>IF(I121="", "", IF(基本情報入力シート!$L$16="", "", 基本情報入力シート!$L$16))</f>
        <v/>
      </c>
      <c r="D121" s="29"/>
    </row>
    <row r="122" spans="2:4">
      <c r="B122" s="743" t="str">
        <f>IF(I122="", "", IF(基本情報入力シート!$L$16="", "", 基本情報入力シート!$L$16))</f>
        <v/>
      </c>
      <c r="D122" s="29"/>
    </row>
    <row r="123" spans="2:4">
      <c r="B123" s="743" t="str">
        <f>IF(I123="", "", IF(基本情報入力シート!$L$16="", "", 基本情報入力シート!$L$16))</f>
        <v/>
      </c>
      <c r="D123" s="29"/>
    </row>
    <row r="124" spans="2:4">
      <c r="B124" s="743" t="str">
        <f>IF(I124="", "", IF(基本情報入力シート!$L$16="", "", 基本情報入力シート!$L$16))</f>
        <v/>
      </c>
      <c r="D124" s="29"/>
    </row>
    <row r="125" spans="2:4">
      <c r="B125" s="743" t="str">
        <f>IF(I125="", "", IF(基本情報入力シート!$L$16="", "", 基本情報入力シート!$L$16))</f>
        <v/>
      </c>
      <c r="D125" s="29"/>
    </row>
    <row r="126" spans="2:4">
      <c r="B126" s="743" t="str">
        <f>IF(I126="", "", IF(基本情報入力シート!$L$16="", "", 基本情報入力シート!$L$16))</f>
        <v/>
      </c>
      <c r="D126" s="29"/>
    </row>
    <row r="127" spans="2:4">
      <c r="B127" s="743" t="str">
        <f>IF(I127="", "", IF(基本情報入力シート!$L$16="", "", 基本情報入力シート!$L$16))</f>
        <v/>
      </c>
      <c r="D127" s="29"/>
    </row>
    <row r="128" spans="2:4">
      <c r="B128" s="743" t="str">
        <f>IF(I128="", "", IF(基本情報入力シート!$L$16="", "", 基本情報入力シート!$L$16))</f>
        <v/>
      </c>
      <c r="D128" s="29"/>
    </row>
    <row r="129" spans="2:4">
      <c r="B129" s="743" t="str">
        <f>IF(I129="", "", IF(基本情報入力シート!$L$16="", "", 基本情報入力シート!$L$16))</f>
        <v/>
      </c>
      <c r="D129" s="29"/>
    </row>
    <row r="130" spans="2:4">
      <c r="B130" s="743" t="str">
        <f>IF(I130="", "", IF(基本情報入力シート!$L$16="", "", 基本情報入力シート!$L$16))</f>
        <v/>
      </c>
      <c r="D130" s="29"/>
    </row>
    <row r="131" spans="2:4">
      <c r="B131" s="743" t="str">
        <f>IF(I131="", "", IF(基本情報入力シート!$L$16="", "", 基本情報入力シート!$L$16))</f>
        <v/>
      </c>
      <c r="D131" s="29"/>
    </row>
    <row r="132" spans="2:4">
      <c r="B132" s="743" t="str">
        <f>IF(I132="", "", IF(基本情報入力シート!$L$16="", "", 基本情報入力シート!$L$16))</f>
        <v/>
      </c>
      <c r="D132" s="29"/>
    </row>
    <row r="133" spans="2:4">
      <c r="B133" s="743" t="str">
        <f>IF(I133="", "", IF(基本情報入力シート!$L$16="", "", 基本情報入力シート!$L$16))</f>
        <v/>
      </c>
      <c r="D133" s="29"/>
    </row>
    <row r="134" spans="2:4">
      <c r="B134" s="743" t="str">
        <f>IF(I134="", "", IF(基本情報入力シート!$L$16="", "", 基本情報入力シート!$L$16))</f>
        <v/>
      </c>
      <c r="D134" s="29"/>
    </row>
    <row r="135" spans="2:4">
      <c r="B135" s="743" t="str">
        <f>IF(I135="", "", IF(基本情報入力シート!$L$16="", "", 基本情報入力シート!$L$16))</f>
        <v/>
      </c>
      <c r="D135" s="29"/>
    </row>
    <row r="136" spans="2:4">
      <c r="B136" s="743" t="str">
        <f>IF(I136="", "", IF(基本情報入力シート!$L$16="", "", 基本情報入力シート!$L$16))</f>
        <v/>
      </c>
      <c r="D136" s="29"/>
    </row>
    <row r="137" spans="2:4">
      <c r="B137" s="743" t="str">
        <f>IF(I137="", "", IF(基本情報入力シート!$L$16="", "", 基本情報入力シート!$L$16))</f>
        <v/>
      </c>
      <c r="D137" s="29"/>
    </row>
    <row r="138" spans="2:4">
      <c r="B138" s="743" t="str">
        <f>IF(I138="", "", IF(基本情報入力シート!$L$16="", "", 基本情報入力シート!$L$16))</f>
        <v/>
      </c>
      <c r="D138" s="29"/>
    </row>
    <row r="139" spans="2:4">
      <c r="B139" s="743" t="str">
        <f>IF(I139="", "", IF(基本情報入力シート!$L$16="", "", 基本情報入力シート!$L$16))</f>
        <v/>
      </c>
      <c r="D139" s="29"/>
    </row>
    <row r="140" spans="2:4">
      <c r="B140" s="743" t="str">
        <f>IF(I140="", "", IF(基本情報入力シート!$L$16="", "", 基本情報入力シート!$L$16))</f>
        <v/>
      </c>
      <c r="D140" s="29"/>
    </row>
    <row r="141" spans="2:4">
      <c r="B141" s="743" t="str">
        <f>IF(I141="", "", IF(基本情報入力シート!$L$16="", "", 基本情報入力シート!$L$16))</f>
        <v/>
      </c>
      <c r="D141" s="29"/>
    </row>
    <row r="142" spans="2:4">
      <c r="B142" s="743" t="str">
        <f>IF(I142="", "", IF(基本情報入力シート!$L$16="", "", 基本情報入力シート!$L$16))</f>
        <v/>
      </c>
      <c r="D142" s="29"/>
    </row>
    <row r="143" spans="2:4">
      <c r="B143" s="743" t="str">
        <f>IF(I143="", "", IF(基本情報入力シート!$L$16="", "", 基本情報入力シート!$L$16))</f>
        <v/>
      </c>
      <c r="D143" s="29"/>
    </row>
    <row r="144" spans="2:4">
      <c r="B144" s="743" t="str">
        <f>IF(I144="", "", IF(基本情報入力シート!$L$16="", "", 基本情報入力シート!$L$16))</f>
        <v/>
      </c>
      <c r="D144" s="29"/>
    </row>
    <row r="145" spans="2:4">
      <c r="B145" s="743" t="str">
        <f>IF(I145="", "", IF(基本情報入力シート!$L$16="", "", 基本情報入力シート!$L$16))</f>
        <v/>
      </c>
      <c r="D145" s="29"/>
    </row>
    <row r="146" spans="2:4">
      <c r="B146" s="743" t="str">
        <f>IF(I146="", "", IF(基本情報入力シート!$L$16="", "", 基本情報入力シート!$L$16))</f>
        <v/>
      </c>
      <c r="D146" s="29"/>
    </row>
    <row r="147" spans="2:4">
      <c r="B147" s="743" t="str">
        <f>IF(I147="", "", IF(基本情報入力シート!$L$16="", "", 基本情報入力シート!$L$16))</f>
        <v/>
      </c>
      <c r="D147" s="29"/>
    </row>
    <row r="148" spans="2:4">
      <c r="B148" s="743" t="str">
        <f>IF(I148="", "", IF(基本情報入力シート!$L$16="", "", 基本情報入力シート!$L$16))</f>
        <v/>
      </c>
      <c r="D148" s="29"/>
    </row>
    <row r="149" spans="2:4">
      <c r="B149" s="743" t="str">
        <f>IF(I149="", "", IF(基本情報入力シート!$L$16="", "", 基本情報入力シート!$L$16))</f>
        <v/>
      </c>
      <c r="D149" s="29"/>
    </row>
    <row r="150" spans="2:4">
      <c r="B150" s="743" t="str">
        <f>IF(I150="", "", IF(基本情報入力シート!$L$16="", "", 基本情報入力シート!$L$16))</f>
        <v/>
      </c>
      <c r="D150" s="29"/>
    </row>
    <row r="151" spans="2:4">
      <c r="B151" s="743" t="str">
        <f>IF(I151="", "", IF(基本情報入力シート!$L$16="", "", 基本情報入力シート!$L$16))</f>
        <v/>
      </c>
      <c r="D151" s="29"/>
    </row>
    <row r="152" spans="2:4">
      <c r="B152" s="743" t="str">
        <f>IF(I152="", "", IF(基本情報入力シート!$L$16="", "", 基本情報入力シート!$L$16))</f>
        <v/>
      </c>
      <c r="D152" s="29"/>
    </row>
    <row r="153" spans="2:4">
      <c r="B153" s="743" t="str">
        <f>IF(I153="", "", IF(基本情報入力シート!$L$16="", "", 基本情報入力シート!$L$16))</f>
        <v/>
      </c>
      <c r="D153" s="29"/>
    </row>
    <row r="154" spans="2:4">
      <c r="B154" s="743" t="str">
        <f>IF(I154="", "", IF(基本情報入力シート!$L$16="", "", 基本情報入力シート!$L$16))</f>
        <v/>
      </c>
      <c r="D154" s="29"/>
    </row>
    <row r="155" spans="2:4">
      <c r="B155" s="743" t="str">
        <f>IF(I155="", "", IF(基本情報入力シート!$L$16="", "", 基本情報入力シート!$L$16))</f>
        <v/>
      </c>
      <c r="D155" s="29"/>
    </row>
    <row r="156" spans="2:4">
      <c r="B156" s="743" t="str">
        <f>IF(I156="", "", IF(基本情報入力シート!$L$16="", "", 基本情報入力シート!$L$16))</f>
        <v/>
      </c>
      <c r="D156" s="29"/>
    </row>
    <row r="157" spans="2:4">
      <c r="B157" s="743" t="str">
        <f>IF(I157="", "", IF(基本情報入力シート!$L$16="", "", 基本情報入力シート!$L$16))</f>
        <v/>
      </c>
      <c r="D157" s="29"/>
    </row>
    <row r="158" spans="2:4">
      <c r="B158" s="743" t="str">
        <f>IF(I158="", "", IF(基本情報入力シート!$L$16="", "", 基本情報入力シート!$L$16))</f>
        <v/>
      </c>
      <c r="D158" s="29"/>
    </row>
    <row r="159" spans="2:4">
      <c r="B159" s="743" t="str">
        <f>IF(I159="", "", IF(基本情報入力シート!$L$16="", "", 基本情報入力シート!$L$16))</f>
        <v/>
      </c>
      <c r="D159" s="29"/>
    </row>
    <row r="160" spans="2:4">
      <c r="B160" s="743" t="str">
        <f>IF(I160="", "", IF(基本情報入力シート!$L$16="", "", 基本情報入力シート!$L$16))</f>
        <v/>
      </c>
      <c r="D160" s="29"/>
    </row>
    <row r="161" spans="2:4">
      <c r="B161" s="743" t="str">
        <f>IF(I161="", "", IF(基本情報入力シート!$L$16="", "", 基本情報入力シート!$L$16))</f>
        <v/>
      </c>
      <c r="D161" s="29"/>
    </row>
    <row r="162" spans="2:4">
      <c r="B162" s="743" t="str">
        <f>IF(I162="", "", IF(基本情報入力シート!$L$16="", "", 基本情報入力シート!$L$16))</f>
        <v/>
      </c>
      <c r="D162" s="29"/>
    </row>
    <row r="163" spans="2:4">
      <c r="B163" s="743" t="str">
        <f>IF(I163="", "", IF(基本情報入力シート!$L$16="", "", 基本情報入力シート!$L$16))</f>
        <v/>
      </c>
      <c r="D163" s="29"/>
    </row>
    <row r="164" spans="2:4">
      <c r="B164" s="743" t="str">
        <f>IF(I164="", "", IF(基本情報入力シート!$L$16="", "", 基本情報入力シート!$L$16))</f>
        <v/>
      </c>
      <c r="D164" s="29"/>
    </row>
    <row r="165" spans="2:4">
      <c r="B165" s="743" t="str">
        <f>IF(I165="", "", IF(基本情報入力シート!$L$16="", "", 基本情報入力シート!$L$16))</f>
        <v/>
      </c>
      <c r="D165" s="29"/>
    </row>
    <row r="166" spans="2:4">
      <c r="B166" s="743" t="str">
        <f>IF(I166="", "", IF(基本情報入力シート!$L$16="", "", 基本情報入力シート!$L$16))</f>
        <v/>
      </c>
      <c r="D166" s="29"/>
    </row>
    <row r="167" spans="2:4">
      <c r="B167" s="743" t="str">
        <f>IF(I167="", "", IF(基本情報入力シート!$L$16="", "", 基本情報入力シート!$L$16))</f>
        <v/>
      </c>
      <c r="D167" s="29"/>
    </row>
    <row r="168" spans="2:4">
      <c r="B168" s="743" t="str">
        <f>IF(I168="", "", IF(基本情報入力シート!$L$16="", "", 基本情報入力シート!$L$16))</f>
        <v/>
      </c>
      <c r="D168" s="29"/>
    </row>
    <row r="169" spans="2:4">
      <c r="B169" s="743" t="str">
        <f>IF(I169="", "", IF(基本情報入力シート!$L$16="", "", 基本情報入力シート!$L$16))</f>
        <v/>
      </c>
      <c r="D169" s="29"/>
    </row>
    <row r="170" spans="2:4">
      <c r="B170" s="743" t="str">
        <f>IF(I170="", "", IF(基本情報入力シート!$L$16="", "", 基本情報入力シート!$L$16))</f>
        <v/>
      </c>
      <c r="D170" s="29"/>
    </row>
    <row r="171" spans="2:4">
      <c r="B171" s="743" t="str">
        <f>IF(I171="", "", IF(基本情報入力シート!$L$16="", "", 基本情報入力シート!$L$16))</f>
        <v/>
      </c>
      <c r="D171" s="29"/>
    </row>
    <row r="172" spans="2:4">
      <c r="B172" s="743" t="str">
        <f>IF(I172="", "", IF(基本情報入力シート!$L$16="", "", 基本情報入力シート!$L$16))</f>
        <v/>
      </c>
      <c r="D172" s="29"/>
    </row>
    <row r="173" spans="2:4">
      <c r="B173" s="743" t="str">
        <f>IF(I173="", "", IF(基本情報入力シート!$L$16="", "", 基本情報入力シート!$L$16))</f>
        <v/>
      </c>
      <c r="D173" s="29"/>
    </row>
    <row r="174" spans="2:4">
      <c r="B174" s="743" t="str">
        <f>IF(I174="", "", IF(基本情報入力シート!$L$16="", "", 基本情報入力シート!$L$16))</f>
        <v/>
      </c>
      <c r="D174" s="29"/>
    </row>
    <row r="175" spans="2:4">
      <c r="B175" s="743" t="str">
        <f>IF(I175="", "", IF(基本情報入力シート!$L$16="", "", 基本情報入力シート!$L$16))</f>
        <v/>
      </c>
      <c r="D175" s="29"/>
    </row>
    <row r="176" spans="2:4">
      <c r="B176" s="743" t="str">
        <f>IF(I176="", "", IF(基本情報入力シート!$L$16="", "", 基本情報入力シート!$L$16))</f>
        <v/>
      </c>
      <c r="D176" s="29"/>
    </row>
    <row r="177" spans="2:4">
      <c r="B177" s="743" t="str">
        <f>IF(I177="", "", IF(基本情報入力シート!$L$16="", "", 基本情報入力シート!$L$16))</f>
        <v/>
      </c>
      <c r="D177" s="29"/>
    </row>
    <row r="178" spans="2:4">
      <c r="B178" s="743" t="str">
        <f>IF(I178="", "", IF(基本情報入力シート!$L$16="", "", 基本情報入力シート!$L$16))</f>
        <v/>
      </c>
      <c r="D178" s="29"/>
    </row>
    <row r="179" spans="2:4">
      <c r="B179" s="743" t="str">
        <f>IF(I179="", "", IF(基本情報入力シート!$L$16="", "", 基本情報入力シート!$L$16))</f>
        <v/>
      </c>
      <c r="D179" s="29"/>
    </row>
    <row r="180" spans="2:4">
      <c r="B180" s="743" t="str">
        <f>IF(I180="", "", IF(基本情報入力シート!$L$16="", "", 基本情報入力シート!$L$16))</f>
        <v/>
      </c>
      <c r="D180" s="29"/>
    </row>
    <row r="181" spans="2:4">
      <c r="B181" s="743" t="str">
        <f>IF(I181="", "", IF(基本情報入力シート!$L$16="", "", 基本情報入力シート!$L$16))</f>
        <v/>
      </c>
      <c r="D181" s="29"/>
    </row>
    <row r="182" spans="2:4">
      <c r="B182" s="743" t="str">
        <f>IF(I182="", "", IF(基本情報入力シート!$L$16="", "", 基本情報入力シート!$L$16))</f>
        <v/>
      </c>
      <c r="D182" s="29"/>
    </row>
    <row r="183" spans="2:4">
      <c r="B183" s="743" t="str">
        <f>IF(I183="", "", IF(基本情報入力シート!$L$16="", "", 基本情報入力シート!$L$16))</f>
        <v/>
      </c>
      <c r="D183" s="29"/>
    </row>
    <row r="184" spans="2:4">
      <c r="B184" s="743" t="str">
        <f>IF(I184="", "", IF(基本情報入力シート!$L$16="", "", 基本情報入力シート!$L$16))</f>
        <v/>
      </c>
      <c r="D184" s="29"/>
    </row>
    <row r="185" spans="2:4">
      <c r="B185" s="743" t="str">
        <f>IF(I185="", "", IF(基本情報入力シート!$L$16="", "", 基本情報入力シート!$L$16))</f>
        <v/>
      </c>
      <c r="D185" s="29"/>
    </row>
    <row r="186" spans="2:4">
      <c r="B186" s="743" t="str">
        <f>IF(I186="", "", IF(基本情報入力シート!$L$16="", "", 基本情報入力シート!$L$16))</f>
        <v/>
      </c>
      <c r="D186" s="29"/>
    </row>
    <row r="187" spans="2:4">
      <c r="B187" s="743" t="str">
        <f>IF(I187="", "", IF(基本情報入力シート!$L$16="", "", 基本情報入力シート!$L$16))</f>
        <v/>
      </c>
      <c r="D187" s="29"/>
    </row>
    <row r="188" spans="2:4">
      <c r="B188" s="743" t="str">
        <f>IF(I188="", "", IF(基本情報入力シート!$L$16="", "", 基本情報入力シート!$L$16))</f>
        <v/>
      </c>
      <c r="D188" s="29"/>
    </row>
    <row r="189" spans="2:4">
      <c r="B189" s="743" t="str">
        <f>IF(I189="", "", IF(基本情報入力シート!$L$16="", "", 基本情報入力シート!$L$16))</f>
        <v/>
      </c>
      <c r="D189" s="29"/>
    </row>
    <row r="190" spans="2:4">
      <c r="B190" s="743" t="str">
        <f>IF(I190="", "", IF(基本情報入力シート!$L$16="", "", 基本情報入力シート!$L$16))</f>
        <v/>
      </c>
      <c r="D190" s="29"/>
    </row>
    <row r="191" spans="2:4">
      <c r="B191" s="743" t="str">
        <f>IF(I191="", "", IF(基本情報入力シート!$L$16="", "", 基本情報入力シート!$L$16))</f>
        <v/>
      </c>
      <c r="D191" s="29"/>
    </row>
    <row r="192" spans="2:4">
      <c r="B192" s="743" t="str">
        <f>IF(I192="", "", IF(基本情報入力シート!$L$16="", "", 基本情報入力シート!$L$16))</f>
        <v/>
      </c>
      <c r="D192" s="29"/>
    </row>
    <row r="193" spans="2:4">
      <c r="B193" s="743" t="str">
        <f>IF(I193="", "", IF(基本情報入力シート!$L$16="", "", 基本情報入力シート!$L$16))</f>
        <v/>
      </c>
      <c r="D193" s="29"/>
    </row>
    <row r="194" spans="2:4">
      <c r="B194" s="743" t="str">
        <f>IF(I194="", "", IF(基本情報入力シート!$L$16="", "", 基本情報入力シート!$L$16))</f>
        <v/>
      </c>
      <c r="D194" s="29"/>
    </row>
    <row r="195" spans="2:4">
      <c r="B195" s="743" t="str">
        <f>IF(I195="", "", IF(基本情報入力シート!$L$16="", "", 基本情報入力シート!$L$16))</f>
        <v/>
      </c>
      <c r="D195" s="29"/>
    </row>
    <row r="196" spans="2:4">
      <c r="B196" s="743" t="str">
        <f>IF(I196="", "", IF(基本情報入力シート!$L$16="", "", 基本情報入力シート!$L$16))</f>
        <v/>
      </c>
      <c r="D196" s="29"/>
    </row>
    <row r="197" spans="2:4">
      <c r="B197" s="743" t="str">
        <f>IF(I197="", "", IF(基本情報入力シート!$L$16="", "", 基本情報入力シート!$L$16))</f>
        <v/>
      </c>
      <c r="D197" s="29"/>
    </row>
    <row r="198" spans="2:4">
      <c r="B198" s="743" t="str">
        <f>IF(I198="", "", IF(基本情報入力シート!$L$16="", "", 基本情報入力シート!$L$16))</f>
        <v/>
      </c>
      <c r="D198" s="29"/>
    </row>
    <row r="199" spans="2:4">
      <c r="B199" s="743" t="str">
        <f>IF(I199="", "", IF(基本情報入力シート!$L$16="", "", 基本情報入力シート!$L$16))</f>
        <v/>
      </c>
      <c r="D199" s="29"/>
    </row>
    <row r="200" spans="2:4">
      <c r="B200" s="743" t="str">
        <f>IF(I200="", "", IF(基本情報入力シート!$L$16="", "", 基本情報入力シート!$L$16))</f>
        <v/>
      </c>
      <c r="D200" s="29"/>
    </row>
    <row r="201" spans="2:4">
      <c r="B201" s="743" t="str">
        <f>IF(I201="", "", IF(基本情報入力シート!$L$16="", "", 基本情報入力シート!$L$16))</f>
        <v/>
      </c>
      <c r="D201" s="29"/>
    </row>
    <row r="202" spans="2:4">
      <c r="B202" s="743" t="str">
        <f>IF(I202="", "", IF(基本情報入力シート!$L$16="", "", 基本情報入力シート!$L$16))</f>
        <v/>
      </c>
      <c r="D202" s="29"/>
    </row>
    <row r="203" spans="2:4">
      <c r="B203" s="743" t="str">
        <f>IF(I203="", "", IF(基本情報入力シート!$L$16="", "", 基本情報入力シート!$L$16))</f>
        <v/>
      </c>
      <c r="D203" s="29"/>
    </row>
    <row r="204" spans="2:4">
      <c r="B204" s="743" t="str">
        <f>IF(I204="", "", IF(基本情報入力シート!$L$16="", "", 基本情報入力シート!$L$16))</f>
        <v/>
      </c>
      <c r="D204" s="29"/>
    </row>
    <row r="205" spans="2:4">
      <c r="B205" s="743" t="str">
        <f>IF(I205="", "", IF(基本情報入力シート!$L$16="", "", 基本情報入力シート!$L$16))</f>
        <v/>
      </c>
      <c r="D205" s="29"/>
    </row>
    <row r="206" spans="2:4">
      <c r="B206" s="743" t="str">
        <f>IF(I206="", "", IF(基本情報入力シート!$L$16="", "", 基本情報入力シート!$L$16))</f>
        <v/>
      </c>
      <c r="D206" s="29"/>
    </row>
    <row r="207" spans="2:4">
      <c r="B207" s="743" t="str">
        <f>IF(I207="", "", IF(基本情報入力シート!$L$16="", "", 基本情報入力シート!$L$16))</f>
        <v/>
      </c>
      <c r="D207" s="29"/>
    </row>
    <row r="208" spans="2:4">
      <c r="B208" s="743" t="str">
        <f>IF(I208="", "", IF(基本情報入力シート!$L$16="", "", 基本情報入力シート!$L$16))</f>
        <v/>
      </c>
      <c r="D208" s="29"/>
    </row>
    <row r="209" spans="2:4">
      <c r="B209" s="743" t="str">
        <f>IF(I209="", "", IF(基本情報入力シート!$L$16="", "", 基本情報入力シート!$L$16))</f>
        <v/>
      </c>
      <c r="D209" s="29"/>
    </row>
    <row r="210" spans="2:4">
      <c r="B210" s="743" t="str">
        <f>IF(I210="", "", IF(基本情報入力シート!$L$16="", "", 基本情報入力シート!$L$16))</f>
        <v/>
      </c>
      <c r="D210" s="29"/>
    </row>
    <row r="211" spans="2:4">
      <c r="B211" s="743" t="str">
        <f>IF(I211="", "", IF(基本情報入力シート!$L$16="", "", 基本情報入力シート!$L$16))</f>
        <v/>
      </c>
      <c r="D211" s="29"/>
    </row>
    <row r="212" spans="2:4">
      <c r="B212" s="743" t="str">
        <f>IF(I212="", "", IF(基本情報入力シート!$L$16="", "", 基本情報入力シート!$L$16))</f>
        <v/>
      </c>
      <c r="D212" s="29"/>
    </row>
    <row r="213" spans="2:4">
      <c r="B213" s="743" t="str">
        <f>IF(I213="", "", IF(基本情報入力シート!$L$16="", "", 基本情報入力シート!$L$16))</f>
        <v/>
      </c>
      <c r="D213" s="29"/>
    </row>
    <row r="214" spans="2:4">
      <c r="B214" s="743" t="str">
        <f>IF(I214="", "", IF(基本情報入力シート!$L$16="", "", 基本情報入力シート!$L$16))</f>
        <v/>
      </c>
      <c r="D214" s="29"/>
    </row>
    <row r="215" spans="2:4">
      <c r="B215" s="743" t="str">
        <f>IF(I215="", "", IF(基本情報入力シート!$L$16="", "", 基本情報入力シート!$L$16))</f>
        <v/>
      </c>
      <c r="D215" s="29"/>
    </row>
    <row r="216" spans="2:4">
      <c r="B216" s="743" t="str">
        <f>IF(I216="", "", IF(基本情報入力シート!$L$16="", "", 基本情報入力シート!$L$16))</f>
        <v/>
      </c>
      <c r="D216" s="29"/>
    </row>
    <row r="217" spans="2:4">
      <c r="B217" s="743" t="str">
        <f>IF(I217="", "", IF(基本情報入力シート!$L$16="", "", 基本情報入力シート!$L$16))</f>
        <v/>
      </c>
      <c r="D217" s="29"/>
    </row>
    <row r="218" spans="2:4">
      <c r="B218" s="743" t="str">
        <f>IF(I218="", "", IF(基本情報入力シート!$L$16="", "", 基本情報入力シート!$L$16))</f>
        <v/>
      </c>
      <c r="D218" s="29"/>
    </row>
    <row r="219" spans="2:4">
      <c r="B219" s="743" t="str">
        <f>IF(I219="", "", IF(基本情報入力シート!$L$16="", "", 基本情報入力シート!$L$16))</f>
        <v/>
      </c>
      <c r="D219" s="29"/>
    </row>
    <row r="220" spans="2:4">
      <c r="B220" s="743" t="str">
        <f>IF(I220="", "", IF(基本情報入力シート!$L$16="", "", 基本情報入力シート!$L$16))</f>
        <v/>
      </c>
      <c r="D220" s="29"/>
    </row>
    <row r="221" spans="2:4">
      <c r="B221" s="743" t="str">
        <f>IF(I221="", "", IF(基本情報入力シート!$L$16="", "", 基本情報入力シート!$L$16))</f>
        <v/>
      </c>
      <c r="D221" s="29"/>
    </row>
    <row r="222" spans="2:4">
      <c r="B222" s="743" t="str">
        <f>IF(I222="", "", IF(基本情報入力シート!$L$16="", "", 基本情報入力シート!$L$16))</f>
        <v/>
      </c>
      <c r="D222" s="29"/>
    </row>
    <row r="223" spans="2:4">
      <c r="B223" s="743" t="str">
        <f>IF(I223="", "", IF(基本情報入力シート!$L$16="", "", 基本情報入力シート!$L$16))</f>
        <v/>
      </c>
      <c r="D223" s="29"/>
    </row>
    <row r="224" spans="2:4">
      <c r="B224" s="743" t="str">
        <f>IF(I224="", "", IF(基本情報入力シート!$L$16="", "", 基本情報入力シート!$L$16))</f>
        <v/>
      </c>
      <c r="D224" s="29"/>
    </row>
    <row r="225" spans="2:4">
      <c r="B225" s="743" t="str">
        <f>IF(I225="", "", IF(基本情報入力シート!$L$16="", "", 基本情報入力シート!$L$16))</f>
        <v/>
      </c>
      <c r="D225" s="29"/>
    </row>
    <row r="226" spans="2:4">
      <c r="B226" s="743" t="str">
        <f>IF(I226="", "", IF(基本情報入力シート!$L$16="", "", 基本情報入力シート!$L$16))</f>
        <v/>
      </c>
      <c r="D226" s="29"/>
    </row>
    <row r="227" spans="2:4">
      <c r="B227" s="743" t="str">
        <f>IF(I227="", "", IF(基本情報入力シート!$L$16="", "", 基本情報入力シート!$L$16))</f>
        <v/>
      </c>
      <c r="D227" s="29"/>
    </row>
    <row r="228" spans="2:4">
      <c r="B228" s="743" t="str">
        <f>IF(I228="", "", IF(基本情報入力シート!$L$16="", "", 基本情報入力シート!$L$16))</f>
        <v/>
      </c>
      <c r="D228" s="29"/>
    </row>
    <row r="229" spans="2:4">
      <c r="B229" s="743" t="str">
        <f>IF(I229="", "", IF(基本情報入力シート!$L$16="", "", 基本情報入力シート!$L$16))</f>
        <v/>
      </c>
      <c r="D229" s="29"/>
    </row>
    <row r="230" spans="2:4">
      <c r="B230" s="743" t="str">
        <f>IF(I230="", "", IF(基本情報入力シート!$L$16="", "", 基本情報入力シート!$L$16))</f>
        <v/>
      </c>
      <c r="D230" s="29"/>
    </row>
    <row r="231" spans="2:4">
      <c r="B231" s="743" t="str">
        <f>IF(I231="", "", IF(基本情報入力シート!$L$16="", "", 基本情報入力シート!$L$16))</f>
        <v/>
      </c>
      <c r="D231" s="29"/>
    </row>
    <row r="232" spans="2:4">
      <c r="B232" s="743" t="str">
        <f>IF(I232="", "", IF(基本情報入力シート!$L$16="", "", 基本情報入力シート!$L$16))</f>
        <v/>
      </c>
      <c r="D232" s="29"/>
    </row>
    <row r="233" spans="2:4">
      <c r="B233" s="743" t="str">
        <f>IF(I233="", "", IF(基本情報入力シート!$L$16="", "", 基本情報入力シート!$L$16))</f>
        <v/>
      </c>
      <c r="D233" s="29"/>
    </row>
    <row r="234" spans="2:4">
      <c r="B234" s="743" t="str">
        <f>IF(I234="", "", IF(基本情報入力シート!$L$16="", "", 基本情報入力シート!$L$16))</f>
        <v/>
      </c>
      <c r="D234" s="29"/>
    </row>
    <row r="235" spans="2:4">
      <c r="B235" s="743" t="str">
        <f>IF(I235="", "", IF(基本情報入力シート!$L$16="", "", 基本情報入力シート!$L$16))</f>
        <v/>
      </c>
      <c r="D235" s="29"/>
    </row>
    <row r="236" spans="2:4">
      <c r="B236" s="743" t="str">
        <f>IF(I236="", "", IF(基本情報入力シート!$L$16="", "", 基本情報入力シート!$L$16))</f>
        <v/>
      </c>
      <c r="D236" s="29"/>
    </row>
    <row r="237" spans="2:4">
      <c r="B237" s="743" t="str">
        <f>IF(I237="", "", IF(基本情報入力シート!$L$16="", "", 基本情報入力シート!$L$16))</f>
        <v/>
      </c>
      <c r="D237" s="29"/>
    </row>
    <row r="238" spans="2:4">
      <c r="B238" s="743" t="str">
        <f>IF(I238="", "", IF(基本情報入力シート!$L$16="", "", 基本情報入力シート!$L$16))</f>
        <v/>
      </c>
      <c r="D238" s="29"/>
    </row>
    <row r="239" spans="2:4">
      <c r="B239" s="743" t="str">
        <f>IF(I239="", "", IF(基本情報入力シート!$L$16="", "", 基本情報入力シート!$L$16))</f>
        <v/>
      </c>
      <c r="D239" s="29"/>
    </row>
    <row r="240" spans="2:4">
      <c r="B240" s="743" t="str">
        <f>IF(I240="", "", IF(基本情報入力シート!$L$16="", "", 基本情報入力シート!$L$16))</f>
        <v/>
      </c>
      <c r="D240" s="29"/>
    </row>
    <row r="241" spans="2:4">
      <c r="B241" s="743" t="str">
        <f>IF(I241="", "", IF(基本情報入力シート!$L$16="", "", 基本情報入力シート!$L$16))</f>
        <v/>
      </c>
      <c r="D241" s="29"/>
    </row>
    <row r="242" spans="2:4">
      <c r="B242" s="743" t="str">
        <f>IF(I242="", "", IF(基本情報入力シート!$L$16="", "", 基本情報入力シート!$L$16))</f>
        <v/>
      </c>
      <c r="D242" s="29"/>
    </row>
    <row r="243" spans="2:4">
      <c r="B243" s="743" t="str">
        <f>IF(I243="", "", IF(基本情報入力シート!$L$16="", "", 基本情報入力シート!$L$16))</f>
        <v/>
      </c>
      <c r="D243" s="29"/>
    </row>
    <row r="244" spans="2:4">
      <c r="B244" s="743" t="str">
        <f>IF(I244="", "", IF(基本情報入力シート!$L$16="", "", 基本情報入力シート!$L$16))</f>
        <v/>
      </c>
      <c r="D244" s="29"/>
    </row>
    <row r="245" spans="2:4">
      <c r="B245" s="743" t="str">
        <f>IF(I245="", "", IF(基本情報入力シート!$L$16="", "", 基本情報入力シート!$L$16))</f>
        <v/>
      </c>
      <c r="D245" s="29"/>
    </row>
    <row r="246" spans="2:4">
      <c r="B246" s="743" t="str">
        <f>IF(I246="", "", IF(基本情報入力シート!$L$16="", "", 基本情報入力シート!$L$16))</f>
        <v/>
      </c>
      <c r="D246" s="29"/>
    </row>
    <row r="247" spans="2:4">
      <c r="B247" s="743" t="str">
        <f>IF(I247="", "", IF(基本情報入力シート!$L$16="", "", 基本情報入力シート!$L$16))</f>
        <v/>
      </c>
      <c r="D247" s="29"/>
    </row>
    <row r="248" spans="2:4">
      <c r="B248" s="743" t="str">
        <f>IF(I248="", "", IF(基本情報入力シート!$L$16="", "", 基本情報入力シート!$L$16))</f>
        <v/>
      </c>
      <c r="D248" s="29"/>
    </row>
    <row r="249" spans="2:4">
      <c r="B249" s="743" t="str">
        <f>IF(I249="", "", IF(基本情報入力シート!$L$16="", "", 基本情報入力シート!$L$16))</f>
        <v/>
      </c>
      <c r="D249" s="29"/>
    </row>
    <row r="250" spans="2:4">
      <c r="B250" s="743" t="str">
        <f>IF(I250="", "", IF(基本情報入力シート!$L$16="", "", 基本情報入力シート!$L$16))</f>
        <v/>
      </c>
      <c r="D250" s="29"/>
    </row>
    <row r="251" spans="2:4">
      <c r="B251" s="743" t="str">
        <f>IF(I251="", "", IF(基本情報入力シート!$L$16="", "", 基本情報入力シート!$L$16))</f>
        <v/>
      </c>
      <c r="D251" s="29"/>
    </row>
    <row r="252" spans="2:4">
      <c r="B252" s="743" t="str">
        <f>IF(I252="", "", IF(基本情報入力シート!$L$16="", "", 基本情報入力シート!$L$16))</f>
        <v/>
      </c>
      <c r="D252" s="29"/>
    </row>
    <row r="253" spans="2:4">
      <c r="B253" s="743" t="str">
        <f>IF(I253="", "", IF(基本情報入力シート!$L$16="", "", 基本情報入力シート!$L$16))</f>
        <v/>
      </c>
      <c r="D253" s="29"/>
    </row>
    <row r="254" spans="2:4">
      <c r="B254" s="743" t="str">
        <f>IF(I254="", "", IF(基本情報入力シート!$L$16="", "", 基本情報入力シート!$L$16))</f>
        <v/>
      </c>
      <c r="D254" s="29"/>
    </row>
    <row r="255" spans="2:4">
      <c r="B255" s="743" t="str">
        <f>IF(I255="", "", IF(基本情報入力シート!$L$16="", "", 基本情報入力シート!$L$16))</f>
        <v/>
      </c>
      <c r="D255" s="29"/>
    </row>
    <row r="256" spans="2:4">
      <c r="B256" s="743" t="str">
        <f>IF(I256="", "", IF(基本情報入力シート!$L$16="", "", 基本情報入力シート!$L$16))</f>
        <v/>
      </c>
      <c r="D256" s="29"/>
    </row>
    <row r="257" spans="2:4">
      <c r="B257" s="743" t="str">
        <f>IF(I257="", "", IF(基本情報入力シート!$L$16="", "", 基本情報入力シート!$L$16))</f>
        <v/>
      </c>
      <c r="D257" s="29"/>
    </row>
    <row r="258" spans="2:4">
      <c r="B258" s="743" t="str">
        <f>IF(I258="", "", IF(基本情報入力シート!$L$16="", "", 基本情報入力シート!$L$16))</f>
        <v/>
      </c>
      <c r="D258" s="29"/>
    </row>
    <row r="259" spans="2:4">
      <c r="B259" s="743" t="str">
        <f>IF(I259="", "", IF(基本情報入力シート!$L$16="", "", 基本情報入力シート!$L$16))</f>
        <v/>
      </c>
      <c r="D259" s="29"/>
    </row>
    <row r="260" spans="2:4">
      <c r="B260" s="743" t="str">
        <f>IF(I260="", "", IF(基本情報入力シート!$L$16="", "", 基本情報入力シート!$L$16))</f>
        <v/>
      </c>
      <c r="D260" s="29"/>
    </row>
    <row r="261" spans="2:4">
      <c r="B261" s="743" t="str">
        <f>IF(I261="", "", IF(基本情報入力シート!$L$16="", "", 基本情報入力シート!$L$16))</f>
        <v/>
      </c>
      <c r="D261" s="29"/>
    </row>
    <row r="262" spans="2:4">
      <c r="B262" s="743" t="str">
        <f>IF(I262="", "", IF(基本情報入力シート!$L$16="", "", 基本情報入力シート!$L$16))</f>
        <v/>
      </c>
      <c r="D262" s="29"/>
    </row>
    <row r="263" spans="2:4">
      <c r="B263" s="743" t="str">
        <f>IF(I263="", "", IF(基本情報入力シート!$L$16="", "", 基本情報入力シート!$L$16))</f>
        <v/>
      </c>
      <c r="D263" s="29"/>
    </row>
    <row r="264" spans="2:4">
      <c r="B264" s="743" t="str">
        <f>IF(I264="", "", IF(基本情報入力シート!$L$16="", "", 基本情報入力シート!$L$16))</f>
        <v/>
      </c>
      <c r="D264" s="29"/>
    </row>
    <row r="265" spans="2:4">
      <c r="B265" s="743" t="str">
        <f>IF(I265="", "", IF(基本情報入力シート!$L$16="", "", 基本情報入力シート!$L$16))</f>
        <v/>
      </c>
      <c r="D265" s="29"/>
    </row>
    <row r="266" spans="2:4">
      <c r="B266" s="743" t="str">
        <f>IF(I266="", "", IF(基本情報入力シート!$L$16="", "", 基本情報入力シート!$L$16))</f>
        <v/>
      </c>
      <c r="D266" s="29"/>
    </row>
    <row r="267" spans="2:4">
      <c r="B267" s="743" t="str">
        <f>IF(I267="", "", IF(基本情報入力シート!$L$16="", "", 基本情報入力シート!$L$16))</f>
        <v/>
      </c>
      <c r="D267" s="29"/>
    </row>
    <row r="268" spans="2:4">
      <c r="B268" s="743" t="str">
        <f>IF(I268="", "", IF(基本情報入力シート!$L$16="", "", 基本情報入力シート!$L$16))</f>
        <v/>
      </c>
      <c r="D268" s="29"/>
    </row>
    <row r="269" spans="2:4">
      <c r="B269" s="743" t="str">
        <f>IF(I269="", "", IF(基本情報入力シート!$L$16="", "", 基本情報入力シート!$L$16))</f>
        <v/>
      </c>
      <c r="D269" s="29"/>
    </row>
    <row r="270" spans="2:4">
      <c r="B270" s="743" t="str">
        <f>IF(I270="", "", IF(基本情報入力シート!$L$16="", "", 基本情報入力シート!$L$16))</f>
        <v/>
      </c>
      <c r="D270" s="29"/>
    </row>
    <row r="271" spans="2:4">
      <c r="B271" s="743" t="str">
        <f>IF(I271="", "", IF(基本情報入力シート!$L$16="", "", 基本情報入力シート!$L$16))</f>
        <v/>
      </c>
      <c r="D271" s="29"/>
    </row>
    <row r="272" spans="2:4">
      <c r="B272" s="743" t="str">
        <f>IF(I272="", "", IF(基本情報入力シート!$L$16="", "", 基本情報入力シート!$L$16))</f>
        <v/>
      </c>
      <c r="D272" s="29"/>
    </row>
    <row r="273" spans="2:4">
      <c r="B273" s="743" t="str">
        <f>IF(I273="", "", IF(基本情報入力シート!$L$16="", "", 基本情報入力シート!$L$16))</f>
        <v/>
      </c>
      <c r="D273" s="29"/>
    </row>
    <row r="274" spans="2:4">
      <c r="B274" s="743" t="str">
        <f>IF(I274="", "", IF(基本情報入力シート!$L$16="", "", 基本情報入力シート!$L$16))</f>
        <v/>
      </c>
      <c r="D274" s="29"/>
    </row>
    <row r="275" spans="2:4">
      <c r="B275" s="743" t="str">
        <f>IF(I275="", "", IF(基本情報入力シート!$L$16="", "", 基本情報入力シート!$L$16))</f>
        <v/>
      </c>
      <c r="D275" s="29"/>
    </row>
    <row r="276" spans="2:4">
      <c r="B276" s="743" t="str">
        <f>IF(I276="", "", IF(基本情報入力シート!$L$16="", "", 基本情報入力シート!$L$16))</f>
        <v/>
      </c>
      <c r="D276" s="29"/>
    </row>
    <row r="277" spans="2:4">
      <c r="B277" s="743" t="str">
        <f>IF(I277="", "", IF(基本情報入力シート!$L$16="", "", 基本情報入力シート!$L$16))</f>
        <v/>
      </c>
      <c r="D277" s="29"/>
    </row>
    <row r="278" spans="2:4">
      <c r="B278" s="743" t="str">
        <f>IF(I278="", "", IF(基本情報入力シート!$L$16="", "", 基本情報入力シート!$L$16))</f>
        <v/>
      </c>
      <c r="D278" s="29"/>
    </row>
    <row r="279" spans="2:4">
      <c r="B279" s="743" t="str">
        <f>IF(I279="", "", IF(基本情報入力シート!$L$16="", "", 基本情報入力シート!$L$16))</f>
        <v/>
      </c>
      <c r="D279" s="29"/>
    </row>
    <row r="280" spans="2:4">
      <c r="B280" s="743" t="str">
        <f>IF(I280="", "", IF(基本情報入力シート!$L$16="", "", 基本情報入力シート!$L$16))</f>
        <v/>
      </c>
      <c r="D280" s="29"/>
    </row>
    <row r="281" spans="2:4">
      <c r="B281" s="743" t="str">
        <f>IF(I281="", "", IF(基本情報入力シート!$L$16="", "", 基本情報入力シート!$L$16))</f>
        <v/>
      </c>
      <c r="D281" s="29"/>
    </row>
    <row r="282" spans="2:4">
      <c r="B282" s="743" t="str">
        <f>IF(I282="", "", IF(基本情報入力シート!$L$16="", "", 基本情報入力シート!$L$16))</f>
        <v/>
      </c>
      <c r="D282" s="29"/>
    </row>
    <row r="283" spans="2:4">
      <c r="B283" s="743" t="str">
        <f>IF(I283="", "", IF(基本情報入力シート!$L$16="", "", 基本情報入力シート!$L$16))</f>
        <v/>
      </c>
      <c r="D283" s="29"/>
    </row>
    <row r="284" spans="2:4">
      <c r="B284" s="743" t="str">
        <f>IF(I284="", "", IF(基本情報入力シート!$L$16="", "", 基本情報入力シート!$L$16))</f>
        <v/>
      </c>
      <c r="D284" s="29"/>
    </row>
    <row r="285" spans="2:4">
      <c r="B285" s="743" t="str">
        <f>IF(I285="", "", IF(基本情報入力シート!$L$16="", "", 基本情報入力シート!$L$16))</f>
        <v/>
      </c>
      <c r="D285" s="29"/>
    </row>
    <row r="286" spans="2:4">
      <c r="B286" s="743" t="str">
        <f>IF(I286="", "", IF(基本情報入力シート!$L$16="", "", 基本情報入力シート!$L$16))</f>
        <v/>
      </c>
      <c r="D286" s="29"/>
    </row>
    <row r="287" spans="2:4">
      <c r="B287" s="743" t="str">
        <f>IF(I287="", "", IF(基本情報入力シート!$L$16="", "", 基本情報入力シート!$L$16))</f>
        <v/>
      </c>
      <c r="D287" s="29"/>
    </row>
    <row r="288" spans="2:4">
      <c r="B288" s="743" t="str">
        <f>IF(I288="", "", IF(基本情報入力シート!$L$16="", "", 基本情報入力シート!$L$16))</f>
        <v/>
      </c>
      <c r="D288" s="29"/>
    </row>
    <row r="289" spans="2:4">
      <c r="B289" s="743" t="str">
        <f>IF(I289="", "", IF(基本情報入力シート!$L$16="", "", 基本情報入力シート!$L$16))</f>
        <v/>
      </c>
      <c r="D289" s="29"/>
    </row>
    <row r="290" spans="2:4">
      <c r="B290" s="743" t="str">
        <f>IF(I290="", "", IF(基本情報入力シート!$L$16="", "", 基本情報入力シート!$L$16))</f>
        <v/>
      </c>
      <c r="D290" s="29"/>
    </row>
    <row r="291" spans="2:4">
      <c r="B291" s="743" t="str">
        <f>IF(I291="", "", IF(基本情報入力シート!$L$16="", "", 基本情報入力シート!$L$16))</f>
        <v/>
      </c>
      <c r="D291" s="29"/>
    </row>
    <row r="292" spans="2:4">
      <c r="B292" s="743" t="str">
        <f>IF(I292="", "", IF(基本情報入力シート!$L$16="", "", 基本情報入力シート!$L$16))</f>
        <v/>
      </c>
      <c r="D292" s="29"/>
    </row>
    <row r="293" spans="2:4">
      <c r="B293" s="743" t="str">
        <f>IF(I293="", "", IF(基本情報入力シート!$L$16="", "", 基本情報入力シート!$L$16))</f>
        <v/>
      </c>
      <c r="D293" s="29"/>
    </row>
    <row r="294" spans="2:4">
      <c r="B294" s="743" t="str">
        <f>IF(I294="", "", IF(基本情報入力シート!$L$16="", "", 基本情報入力シート!$L$16))</f>
        <v/>
      </c>
      <c r="D294" s="29"/>
    </row>
    <row r="295" spans="2:4">
      <c r="B295" s="743" t="str">
        <f>IF(I295="", "", IF(基本情報入力シート!$L$16="", "", 基本情報入力シート!$L$16))</f>
        <v/>
      </c>
      <c r="D295" s="29"/>
    </row>
    <row r="296" spans="2:4">
      <c r="B296" s="743" t="str">
        <f>IF(I296="", "", IF(基本情報入力シート!$L$16="", "", 基本情報入力シート!$L$16))</f>
        <v/>
      </c>
      <c r="D296" s="29"/>
    </row>
    <row r="297" spans="2:4">
      <c r="B297" s="743" t="str">
        <f>IF(I297="", "", IF(基本情報入力シート!$L$16="", "", 基本情報入力シート!$L$16))</f>
        <v/>
      </c>
      <c r="D297" s="29"/>
    </row>
    <row r="298" spans="2:4">
      <c r="B298" s="743" t="str">
        <f>IF(I298="", "", IF(基本情報入力シート!$L$16="", "", 基本情報入力シート!$L$16))</f>
        <v/>
      </c>
      <c r="D298" s="29"/>
    </row>
    <row r="299" spans="2:4">
      <c r="B299" s="743" t="str">
        <f>IF(I299="", "", IF(基本情報入力シート!$L$16="", "", 基本情報入力シート!$L$16))</f>
        <v/>
      </c>
      <c r="D299" s="29"/>
    </row>
    <row r="300" spans="2:4">
      <c r="B300" s="743" t="str">
        <f>IF(I300="", "", IF(基本情報入力シート!$L$16="", "", 基本情報入力シート!$L$16))</f>
        <v/>
      </c>
      <c r="D300" s="29"/>
    </row>
    <row r="301" spans="2:4">
      <c r="B301" s="743" t="str">
        <f>IF(I301="", "", IF(基本情報入力シート!$L$16="", "", 基本情報入力シート!$L$16))</f>
        <v/>
      </c>
      <c r="D301" s="29"/>
    </row>
    <row r="302" spans="2:4">
      <c r="B302" s="743" t="str">
        <f>IF(I302="", "", IF(基本情報入力シート!$L$16="", "", 基本情報入力シート!$L$16))</f>
        <v/>
      </c>
      <c r="D302" s="29"/>
    </row>
    <row r="303" spans="2:4">
      <c r="B303" s="743" t="str">
        <f>IF(I303="", "", IF(基本情報入力シート!$L$16="", "", 基本情報入力シート!$L$16))</f>
        <v/>
      </c>
      <c r="D303" s="29"/>
    </row>
    <row r="304" spans="2:4">
      <c r="B304" s="743" t="str">
        <f>IF(I304="", "", IF(基本情報入力シート!$L$16="", "", 基本情報入力シート!$L$16))</f>
        <v/>
      </c>
      <c r="D304" s="29"/>
    </row>
    <row r="305" spans="2:4">
      <c r="B305" s="743" t="str">
        <f>IF(I305="", "", IF(基本情報入力シート!$L$16="", "", 基本情報入力シート!$L$16))</f>
        <v/>
      </c>
      <c r="D305" s="29"/>
    </row>
    <row r="306" spans="2:4">
      <c r="B306" s="743" t="str">
        <f>IF(I306="", "", IF(基本情報入力シート!$L$16="", "", 基本情報入力シート!$L$16))</f>
        <v/>
      </c>
      <c r="D306" s="29"/>
    </row>
    <row r="307" spans="2:4">
      <c r="B307" s="743" t="str">
        <f>IF(I307="", "", IF(基本情報入力シート!$L$16="", "", 基本情報入力シート!$L$16))</f>
        <v/>
      </c>
      <c r="D307" s="29"/>
    </row>
    <row r="308" spans="2:4">
      <c r="B308" s="743" t="str">
        <f>IF(I308="", "", IF(基本情報入力シート!$L$16="", "", 基本情報入力シート!$L$16))</f>
        <v/>
      </c>
      <c r="D308" s="29"/>
    </row>
    <row r="309" spans="2:4">
      <c r="B309" s="743" t="str">
        <f>IF(I309="", "", IF(基本情報入力シート!$L$16="", "", 基本情報入力シート!$L$16))</f>
        <v/>
      </c>
      <c r="D309" s="29"/>
    </row>
    <row r="310" spans="2:4">
      <c r="B310" s="743" t="str">
        <f>IF(I310="", "", IF(基本情報入力シート!$L$16="", "", 基本情報入力シート!$L$16))</f>
        <v/>
      </c>
      <c r="D310" s="29"/>
    </row>
    <row r="311" spans="2:4">
      <c r="B311" s="743" t="str">
        <f>IF(I311="", "", IF(基本情報入力シート!$L$16="", "", 基本情報入力シート!$L$16))</f>
        <v/>
      </c>
      <c r="D311" s="29"/>
    </row>
    <row r="312" spans="2:4">
      <c r="B312" s="743" t="str">
        <f>IF(I312="", "", IF(基本情報入力シート!$L$16="", "", 基本情報入力シート!$L$16))</f>
        <v/>
      </c>
      <c r="D312" s="29"/>
    </row>
    <row r="313" spans="2:4">
      <c r="B313" s="743" t="str">
        <f>IF(I313="", "", IF(基本情報入力シート!$L$16="", "", 基本情報入力シート!$L$16))</f>
        <v/>
      </c>
      <c r="D313" s="29"/>
    </row>
    <row r="314" spans="2:4">
      <c r="B314" s="743" t="str">
        <f>IF(I314="", "", IF(基本情報入力シート!$L$16="", "", 基本情報入力シート!$L$16))</f>
        <v/>
      </c>
      <c r="D314" s="29"/>
    </row>
    <row r="315" spans="2:4">
      <c r="B315" s="743" t="str">
        <f>IF(I315="", "", IF(基本情報入力シート!$L$16="", "", 基本情報入力シート!$L$16))</f>
        <v/>
      </c>
      <c r="D315" s="29"/>
    </row>
    <row r="316" spans="2:4">
      <c r="B316" s="743" t="str">
        <f>IF(I316="", "", IF(基本情報入力シート!$L$16="", "", 基本情報入力シート!$L$16))</f>
        <v/>
      </c>
      <c r="D316" s="29"/>
    </row>
    <row r="317" spans="2:4">
      <c r="B317" s="743" t="str">
        <f>IF(I317="", "", IF(基本情報入力シート!$L$16="", "", 基本情報入力シート!$L$16))</f>
        <v/>
      </c>
      <c r="D317" s="29"/>
    </row>
    <row r="318" spans="2:4">
      <c r="B318" s="743" t="str">
        <f>IF(I318="", "", IF(基本情報入力シート!$L$16="", "", 基本情報入力シート!$L$16))</f>
        <v/>
      </c>
      <c r="D318" s="29"/>
    </row>
    <row r="319" spans="2:4">
      <c r="B319" s="743" t="str">
        <f>IF(I319="", "", IF(基本情報入力シート!$L$16="", "", 基本情報入力シート!$L$16))</f>
        <v/>
      </c>
      <c r="D319" s="29"/>
    </row>
    <row r="320" spans="2:4">
      <c r="B320" s="743" t="str">
        <f>IF(I320="", "", IF(基本情報入力シート!$L$16="", "", 基本情報入力シート!$L$16))</f>
        <v/>
      </c>
      <c r="D320" s="29"/>
    </row>
    <row r="321" spans="2:4">
      <c r="B321" s="743" t="str">
        <f>IF(I321="", "", IF(基本情報入力シート!$L$16="", "", 基本情報入力シート!$L$16))</f>
        <v/>
      </c>
      <c r="D321" s="29"/>
    </row>
    <row r="322" spans="2:4">
      <c r="B322" s="743" t="str">
        <f>IF(I322="", "", IF(基本情報入力シート!$L$16="", "", 基本情報入力シート!$L$16))</f>
        <v/>
      </c>
      <c r="D322" s="29"/>
    </row>
    <row r="323" spans="2:4">
      <c r="B323" s="743" t="str">
        <f>IF(I323="", "", IF(基本情報入力シート!$L$16="", "", 基本情報入力シート!$L$16))</f>
        <v/>
      </c>
      <c r="D323" s="29"/>
    </row>
    <row r="324" spans="2:4">
      <c r="B324" s="743" t="str">
        <f>IF(I324="", "", IF(基本情報入力シート!$L$16="", "", 基本情報入力シート!$L$16))</f>
        <v/>
      </c>
      <c r="D324" s="29"/>
    </row>
    <row r="325" spans="2:4">
      <c r="B325" s="743" t="str">
        <f>IF(I325="", "", IF(基本情報入力シート!$L$16="", "", 基本情報入力シート!$L$16))</f>
        <v/>
      </c>
      <c r="D325" s="29"/>
    </row>
    <row r="326" spans="2:4">
      <c r="B326" s="743" t="str">
        <f>IF(I326="", "", IF(基本情報入力シート!$L$16="", "", 基本情報入力シート!$L$16))</f>
        <v/>
      </c>
      <c r="D326" s="29"/>
    </row>
    <row r="327" spans="2:4">
      <c r="B327" s="743" t="str">
        <f>IF(I327="", "", IF(基本情報入力シート!$L$16="", "", 基本情報入力シート!$L$16))</f>
        <v/>
      </c>
      <c r="D327" s="29"/>
    </row>
    <row r="328" spans="2:4">
      <c r="B328" s="743" t="str">
        <f>IF(I328="", "", IF(基本情報入力シート!$L$16="", "", 基本情報入力シート!$L$16))</f>
        <v/>
      </c>
      <c r="D328" s="29"/>
    </row>
    <row r="329" spans="2:4">
      <c r="B329" s="743" t="str">
        <f>IF(I329="", "", IF(基本情報入力シート!$L$16="", "", 基本情報入力シート!$L$16))</f>
        <v/>
      </c>
      <c r="D329" s="29"/>
    </row>
    <row r="330" spans="2:4">
      <c r="B330" s="743" t="str">
        <f>IF(I330="", "", IF(基本情報入力シート!$L$16="", "", 基本情報入力シート!$L$16))</f>
        <v/>
      </c>
      <c r="D330" s="29"/>
    </row>
    <row r="331" spans="2:4">
      <c r="B331" s="743" t="str">
        <f>IF(I331="", "", IF(基本情報入力シート!$L$16="", "", 基本情報入力シート!$L$16))</f>
        <v/>
      </c>
      <c r="D331" s="29"/>
    </row>
    <row r="332" spans="2:4">
      <c r="B332" s="743" t="str">
        <f>IF(I332="", "", IF(基本情報入力シート!$L$16="", "", 基本情報入力シート!$L$16))</f>
        <v/>
      </c>
      <c r="D332" s="29"/>
    </row>
    <row r="333" spans="2:4">
      <c r="B333" s="743" t="str">
        <f>IF(I333="", "", IF(基本情報入力シート!$L$16="", "", 基本情報入力シート!$L$16))</f>
        <v/>
      </c>
      <c r="D333" s="29"/>
    </row>
    <row r="334" spans="2:4">
      <c r="B334" s="743" t="str">
        <f>IF(I334="", "", IF(基本情報入力シート!$L$16="", "", 基本情報入力シート!$L$16))</f>
        <v/>
      </c>
      <c r="D334" s="29"/>
    </row>
    <row r="335" spans="2:4">
      <c r="B335" s="743" t="str">
        <f>IF(I335="", "", IF(基本情報入力シート!$L$16="", "", 基本情報入力シート!$L$16))</f>
        <v/>
      </c>
      <c r="D335" s="29"/>
    </row>
    <row r="336" spans="2:4">
      <c r="B336" s="743" t="str">
        <f>IF(I336="", "", IF(基本情報入力シート!$L$16="", "", 基本情報入力シート!$L$16))</f>
        <v/>
      </c>
      <c r="D336" s="29"/>
    </row>
    <row r="337" spans="2:4">
      <c r="B337" s="743" t="str">
        <f>IF(I337="", "", IF(基本情報入力シート!$L$16="", "", 基本情報入力シート!$L$16))</f>
        <v/>
      </c>
      <c r="D337" s="29"/>
    </row>
    <row r="338" spans="2:4">
      <c r="B338" s="743" t="str">
        <f>IF(I338="", "", IF(基本情報入力シート!$L$16="", "", 基本情報入力シート!$L$16))</f>
        <v/>
      </c>
      <c r="D338" s="29"/>
    </row>
    <row r="339" spans="2:4">
      <c r="B339" s="743" t="str">
        <f>IF(I339="", "", IF(基本情報入力シート!$L$16="", "", 基本情報入力シート!$L$16))</f>
        <v/>
      </c>
      <c r="D339" s="29"/>
    </row>
    <row r="340" spans="2:4">
      <c r="B340" s="743" t="str">
        <f>IF(I340="", "", IF(基本情報入力シート!$L$16="", "", 基本情報入力シート!$L$16))</f>
        <v/>
      </c>
      <c r="D340" s="29"/>
    </row>
    <row r="341" spans="2:4">
      <c r="B341" s="743" t="str">
        <f>IF(I341="", "", IF(基本情報入力シート!$L$16="", "", 基本情報入力シート!$L$16))</f>
        <v/>
      </c>
      <c r="D341" s="29"/>
    </row>
    <row r="342" spans="2:4">
      <c r="B342" s="743" t="str">
        <f>IF(I342="", "", IF(基本情報入力シート!$L$16="", "", 基本情報入力シート!$L$16))</f>
        <v/>
      </c>
      <c r="D342" s="29"/>
    </row>
    <row r="343" spans="2:4">
      <c r="B343" s="743" t="str">
        <f>IF(I343="", "", IF(基本情報入力シート!$L$16="", "", 基本情報入力シート!$L$16))</f>
        <v/>
      </c>
      <c r="D343" s="29"/>
    </row>
    <row r="344" spans="2:4">
      <c r="B344" s="743" t="str">
        <f>IF(I344="", "", IF(基本情報入力シート!$L$16="", "", 基本情報入力シート!$L$16))</f>
        <v/>
      </c>
      <c r="D344" s="29"/>
    </row>
    <row r="345" spans="2:4">
      <c r="B345" s="743" t="str">
        <f>IF(I345="", "", IF(基本情報入力シート!$L$16="", "", 基本情報入力シート!$L$16))</f>
        <v/>
      </c>
      <c r="D345" s="29"/>
    </row>
    <row r="346" spans="2:4">
      <c r="B346" s="743" t="str">
        <f>IF(I346="", "", IF(基本情報入力シート!$L$16="", "", 基本情報入力シート!$L$16))</f>
        <v/>
      </c>
      <c r="D346" s="29"/>
    </row>
    <row r="347" spans="2:4">
      <c r="B347" s="743" t="str">
        <f>IF(I347="", "", IF(基本情報入力シート!$L$16="", "", 基本情報入力シート!$L$16))</f>
        <v/>
      </c>
      <c r="D347" s="29"/>
    </row>
    <row r="348" spans="2:4">
      <c r="B348" s="743" t="str">
        <f>IF(I348="", "", IF(基本情報入力シート!$L$16="", "", 基本情報入力シート!$L$16))</f>
        <v/>
      </c>
      <c r="D348" s="29"/>
    </row>
    <row r="349" spans="2:4">
      <c r="B349" s="743" t="str">
        <f>IF(I349="", "", IF(基本情報入力シート!$L$16="", "", 基本情報入力シート!$L$16))</f>
        <v/>
      </c>
      <c r="D349" s="29"/>
    </row>
    <row r="350" spans="2:4">
      <c r="B350" s="743" t="str">
        <f>IF(I350="", "", IF(基本情報入力シート!$L$16="", "", 基本情報入力シート!$L$16))</f>
        <v/>
      </c>
      <c r="D350" s="29"/>
    </row>
    <row r="351" spans="2:4">
      <c r="B351" s="743" t="str">
        <f>IF(I351="", "", IF(基本情報入力シート!$L$16="", "", 基本情報入力シート!$L$16))</f>
        <v/>
      </c>
      <c r="D351" s="29"/>
    </row>
    <row r="352" spans="2:4">
      <c r="B352" s="743" t="str">
        <f>IF(I352="", "", IF(基本情報入力シート!$L$16="", "", 基本情報入力シート!$L$16))</f>
        <v/>
      </c>
      <c r="D352" s="29"/>
    </row>
    <row r="353" spans="2:4">
      <c r="B353" s="743" t="str">
        <f>IF(I353="", "", IF(基本情報入力シート!$L$16="", "", 基本情報入力シート!$L$16))</f>
        <v/>
      </c>
      <c r="D353" s="29"/>
    </row>
    <row r="354" spans="2:4">
      <c r="B354" s="743" t="str">
        <f>IF(I354="", "", IF(基本情報入力シート!$L$16="", "", 基本情報入力シート!$L$16))</f>
        <v/>
      </c>
      <c r="D354" s="29"/>
    </row>
    <row r="355" spans="2:4">
      <c r="B355" s="743" t="str">
        <f>IF(I355="", "", IF(基本情報入力シート!$L$16="", "", 基本情報入力シート!$L$16))</f>
        <v/>
      </c>
      <c r="D355" s="29"/>
    </row>
    <row r="356" spans="2:4">
      <c r="B356" s="743" t="str">
        <f>IF(I356="", "", IF(基本情報入力シート!$L$16="", "", 基本情報入力シート!$L$16))</f>
        <v/>
      </c>
      <c r="D356" s="29"/>
    </row>
    <row r="357" spans="2:4">
      <c r="B357" s="743" t="str">
        <f>IF(I357="", "", IF(基本情報入力シート!$L$16="", "", 基本情報入力シート!$L$16))</f>
        <v/>
      </c>
      <c r="D357" s="29"/>
    </row>
    <row r="358" spans="2:4">
      <c r="B358" s="743" t="str">
        <f>IF(I358="", "", IF(基本情報入力シート!$L$16="", "", 基本情報入力シート!$L$16))</f>
        <v/>
      </c>
      <c r="D358" s="29"/>
    </row>
    <row r="359" spans="2:4">
      <c r="B359" s="743" t="str">
        <f>IF(I359="", "", IF(基本情報入力シート!$L$16="", "", 基本情報入力シート!$L$16))</f>
        <v/>
      </c>
      <c r="D359" s="29"/>
    </row>
    <row r="360" spans="2:4">
      <c r="B360" s="743" t="str">
        <f>IF(I360="", "", IF(基本情報入力シート!$L$16="", "", 基本情報入力シート!$L$16))</f>
        <v/>
      </c>
      <c r="D360" s="29"/>
    </row>
    <row r="361" spans="2:4">
      <c r="B361" s="743" t="str">
        <f>IF(I361="", "", IF(基本情報入力シート!$L$16="", "", 基本情報入力シート!$L$16))</f>
        <v/>
      </c>
      <c r="D361" s="29"/>
    </row>
    <row r="362" spans="2:4">
      <c r="B362" s="743" t="str">
        <f>IF(I362="", "", IF(基本情報入力シート!$L$16="", "", 基本情報入力シート!$L$16))</f>
        <v/>
      </c>
      <c r="D362" s="29"/>
    </row>
    <row r="363" spans="2:4">
      <c r="B363" s="743" t="str">
        <f>IF(I363="", "", IF(基本情報入力シート!$L$16="", "", 基本情報入力シート!$L$16))</f>
        <v/>
      </c>
      <c r="D363" s="29"/>
    </row>
    <row r="364" spans="2:4">
      <c r="B364" s="743" t="str">
        <f>IF(I364="", "", IF(基本情報入力シート!$L$16="", "", 基本情報入力シート!$L$16))</f>
        <v/>
      </c>
      <c r="D364" s="29"/>
    </row>
    <row r="365" spans="2:4">
      <c r="B365" s="743" t="str">
        <f>IF(I365="", "", IF(基本情報入力シート!$L$16="", "", 基本情報入力シート!$L$16))</f>
        <v/>
      </c>
      <c r="D365" s="29"/>
    </row>
    <row r="366" spans="2:4">
      <c r="B366" s="743" t="str">
        <f>IF(I366="", "", IF(基本情報入力シート!$L$16="", "", 基本情報入力シート!$L$16))</f>
        <v/>
      </c>
      <c r="D366" s="29"/>
    </row>
    <row r="367" spans="2:4">
      <c r="B367" s="743" t="str">
        <f>IF(I367="", "", IF(基本情報入力シート!$L$16="", "", 基本情報入力シート!$L$16))</f>
        <v/>
      </c>
      <c r="D367" s="29"/>
    </row>
    <row r="368" spans="2:4">
      <c r="B368" s="743" t="str">
        <f>IF(I368="", "", IF(基本情報入力シート!$L$16="", "", 基本情報入力シート!$L$16))</f>
        <v/>
      </c>
      <c r="D368" s="29"/>
    </row>
    <row r="369" spans="2:4">
      <c r="B369" s="743" t="str">
        <f>IF(I369="", "", IF(基本情報入力シート!$L$16="", "", 基本情報入力シート!$L$16))</f>
        <v/>
      </c>
      <c r="D369" s="29"/>
    </row>
    <row r="370" spans="2:4">
      <c r="B370" s="743" t="str">
        <f>IF(I370="", "", IF(基本情報入力シート!$L$16="", "", 基本情報入力シート!$L$16))</f>
        <v/>
      </c>
      <c r="D370" s="29"/>
    </row>
    <row r="371" spans="2:4">
      <c r="B371" s="743" t="str">
        <f>IF(I371="", "", IF(基本情報入力シート!$L$16="", "", 基本情報入力シート!$L$16))</f>
        <v/>
      </c>
      <c r="D371" s="29"/>
    </row>
    <row r="372" spans="2:4">
      <c r="B372" s="743" t="str">
        <f>IF(I372="", "", IF(基本情報入力シート!$L$16="", "", 基本情報入力シート!$L$16))</f>
        <v/>
      </c>
      <c r="D372" s="29"/>
    </row>
    <row r="373" spans="2:4">
      <c r="B373" s="743" t="str">
        <f>IF(I373="", "", IF(基本情報入力シート!$L$16="", "", 基本情報入力シート!$L$16))</f>
        <v/>
      </c>
      <c r="D373" s="29"/>
    </row>
    <row r="374" spans="2:4">
      <c r="B374" s="743" t="str">
        <f>IF(I374="", "", IF(基本情報入力シート!$L$16="", "", 基本情報入力シート!$L$16))</f>
        <v/>
      </c>
      <c r="D374" s="29"/>
    </row>
    <row r="375" spans="2:4">
      <c r="B375" s="743" t="str">
        <f>IF(I375="", "", IF(基本情報入力シート!$L$16="", "", 基本情報入力シート!$L$16))</f>
        <v/>
      </c>
      <c r="D375" s="29"/>
    </row>
    <row r="376" spans="2:4">
      <c r="B376" s="743" t="str">
        <f>IF(I376="", "", IF(基本情報入力シート!$L$16="", "", 基本情報入力シート!$L$16))</f>
        <v/>
      </c>
      <c r="D376" s="29"/>
    </row>
    <row r="377" spans="2:4">
      <c r="B377" s="743" t="str">
        <f>IF(I377="", "", IF(基本情報入力シート!$L$16="", "", 基本情報入力シート!$L$16))</f>
        <v/>
      </c>
      <c r="D377" s="29"/>
    </row>
    <row r="378" spans="2:4">
      <c r="B378" s="743" t="str">
        <f>IF(I378="", "", IF(基本情報入力シート!$L$16="", "", 基本情報入力シート!$L$16))</f>
        <v/>
      </c>
      <c r="D378" s="29"/>
    </row>
    <row r="379" spans="2:4">
      <c r="B379" s="743" t="str">
        <f>IF(I379="", "", IF(基本情報入力シート!$L$16="", "", 基本情報入力シート!$L$16))</f>
        <v/>
      </c>
      <c r="D379" s="29"/>
    </row>
    <row r="380" spans="2:4">
      <c r="B380" s="743" t="str">
        <f>IF(I380="", "", IF(基本情報入力シート!$L$16="", "", 基本情報入力シート!$L$16))</f>
        <v/>
      </c>
      <c r="D380" s="29"/>
    </row>
    <row r="381" spans="2:4">
      <c r="B381" s="743" t="str">
        <f>IF(I381="", "", IF(基本情報入力シート!$L$16="", "", 基本情報入力シート!$L$16))</f>
        <v/>
      </c>
      <c r="D381" s="29"/>
    </row>
    <row r="382" spans="2:4">
      <c r="B382" s="743" t="str">
        <f>IF(I382="", "", IF(基本情報入力シート!$L$16="", "", 基本情報入力シート!$L$16))</f>
        <v/>
      </c>
      <c r="D382" s="29"/>
    </row>
    <row r="383" spans="2:4">
      <c r="B383" s="743" t="str">
        <f>IF(I383="", "", IF(基本情報入力シート!$L$16="", "", 基本情報入力シート!$L$16))</f>
        <v/>
      </c>
      <c r="D383" s="29"/>
    </row>
    <row r="384" spans="2:4">
      <c r="B384" s="743" t="str">
        <f>IF(I384="", "", IF(基本情報入力シート!$L$16="", "", 基本情報入力シート!$L$16))</f>
        <v/>
      </c>
      <c r="D384" s="29"/>
    </row>
    <row r="385" spans="2:4">
      <c r="B385" s="743" t="str">
        <f>IF(I385="", "", IF(基本情報入力シート!$L$16="", "", 基本情報入力シート!$L$16))</f>
        <v/>
      </c>
      <c r="D385" s="29"/>
    </row>
    <row r="386" spans="2:4">
      <c r="B386" s="743" t="str">
        <f>IF(I386="", "", IF(基本情報入力シート!$L$16="", "", 基本情報入力シート!$L$16))</f>
        <v/>
      </c>
      <c r="D386" s="29"/>
    </row>
    <row r="387" spans="2:4">
      <c r="B387" s="743" t="str">
        <f>IF(I387="", "", IF(基本情報入力シート!$L$16="", "", 基本情報入力シート!$L$16))</f>
        <v/>
      </c>
      <c r="D387" s="29"/>
    </row>
    <row r="388" spans="2:4">
      <c r="B388" s="743" t="str">
        <f>IF(I388="", "", IF(基本情報入力シート!$L$16="", "", 基本情報入力シート!$L$16))</f>
        <v/>
      </c>
      <c r="D388" s="29"/>
    </row>
    <row r="389" spans="2:4">
      <c r="B389" s="743" t="str">
        <f>IF(I389="", "", IF(基本情報入力シート!$L$16="", "", 基本情報入力シート!$L$16))</f>
        <v/>
      </c>
      <c r="D389" s="29"/>
    </row>
    <row r="390" spans="2:4">
      <c r="B390" s="743" t="str">
        <f>IF(I390="", "", IF(基本情報入力シート!$L$16="", "", 基本情報入力シート!$L$16))</f>
        <v/>
      </c>
      <c r="D390" s="29"/>
    </row>
    <row r="391" spans="2:4">
      <c r="B391" s="743" t="str">
        <f>IF(I391="", "", IF(基本情報入力シート!$L$16="", "", 基本情報入力シート!$L$16))</f>
        <v/>
      </c>
      <c r="D391" s="29"/>
    </row>
    <row r="392" spans="2:4">
      <c r="B392" s="743" t="str">
        <f>IF(I392="", "", IF(基本情報入力シート!$L$16="", "", 基本情報入力シート!$L$16))</f>
        <v/>
      </c>
      <c r="D392" s="29"/>
    </row>
    <row r="393" spans="2:4">
      <c r="B393" s="743" t="str">
        <f>IF(I393="", "", IF(基本情報入力シート!$L$16="", "", 基本情報入力シート!$L$16))</f>
        <v/>
      </c>
      <c r="D393" s="29"/>
    </row>
    <row r="394" spans="2:4">
      <c r="B394" s="743" t="str">
        <f>IF(I394="", "", IF(基本情報入力シート!$L$16="", "", 基本情報入力シート!$L$16))</f>
        <v/>
      </c>
      <c r="D394" s="29"/>
    </row>
    <row r="395" spans="2:4">
      <c r="B395" s="743" t="str">
        <f>IF(I395="", "", IF(基本情報入力シート!$L$16="", "", 基本情報入力シート!$L$16))</f>
        <v/>
      </c>
      <c r="D395" s="29"/>
    </row>
    <row r="396" spans="2:4">
      <c r="B396" s="743" t="str">
        <f>IF(I396="", "", IF(基本情報入力シート!$L$16="", "", 基本情報入力シート!$L$16))</f>
        <v/>
      </c>
      <c r="D396" s="29"/>
    </row>
    <row r="397" spans="2:4">
      <c r="B397" s="743" t="str">
        <f>IF(I397="", "", IF(基本情報入力シート!$L$16="", "", 基本情報入力シート!$L$16))</f>
        <v/>
      </c>
      <c r="D397" s="29"/>
    </row>
    <row r="398" spans="2:4">
      <c r="B398" s="743" t="str">
        <f>IF(I398="", "", IF(基本情報入力シート!$L$16="", "", 基本情報入力シート!$L$16))</f>
        <v/>
      </c>
      <c r="D398" s="29"/>
    </row>
    <row r="399" spans="2:4">
      <c r="B399" s="743" t="str">
        <f>IF(I399="", "", IF(基本情報入力シート!$L$16="", "", 基本情報入力シート!$L$16))</f>
        <v/>
      </c>
      <c r="D399" s="29"/>
    </row>
    <row r="400" spans="2:4">
      <c r="B400" s="743" t="str">
        <f>IF(I400="", "", IF(基本情報入力シート!$L$16="", "", 基本情報入力シート!$L$16))</f>
        <v/>
      </c>
      <c r="D400" s="29"/>
    </row>
    <row r="401" spans="2:4">
      <c r="B401" s="743" t="str">
        <f>IF(I401="", "", IF(基本情報入力シート!$L$16="", "", 基本情報入力シート!$L$16))</f>
        <v/>
      </c>
      <c r="D401" s="29"/>
    </row>
    <row r="402" spans="2:4">
      <c r="B402" s="743" t="str">
        <f>IF(I402="", "", IF(基本情報入力シート!$L$16="", "", 基本情報入力シート!$L$16))</f>
        <v/>
      </c>
      <c r="D402" s="29"/>
    </row>
    <row r="403" spans="2:4">
      <c r="B403" s="743" t="str">
        <f>IF(I403="", "", IF(基本情報入力シート!$L$16="", "", 基本情報入力シート!$L$16))</f>
        <v/>
      </c>
      <c r="D403" s="29"/>
    </row>
    <row r="404" spans="2:4">
      <c r="B404" s="743" t="str">
        <f>IF(I404="", "", IF(基本情報入力シート!$L$16="", "", 基本情報入力シート!$L$16))</f>
        <v/>
      </c>
      <c r="D404" s="29"/>
    </row>
    <row r="405" spans="2:4">
      <c r="B405" s="743" t="str">
        <f>IF(I405="", "", IF(基本情報入力シート!$L$16="", "", 基本情報入力シート!$L$16))</f>
        <v/>
      </c>
      <c r="D405" s="29"/>
    </row>
    <row r="406" spans="2:4">
      <c r="B406" s="743" t="str">
        <f>IF(I406="", "", IF(基本情報入力シート!$L$16="", "", 基本情報入力シート!$L$16))</f>
        <v/>
      </c>
      <c r="D406" s="29"/>
    </row>
    <row r="407" spans="2:4">
      <c r="B407" s="743" t="str">
        <f>IF(I407="", "", IF(基本情報入力シート!$L$16="", "", 基本情報入力シート!$L$16))</f>
        <v/>
      </c>
      <c r="D407" s="29"/>
    </row>
    <row r="408" spans="2:4">
      <c r="B408" s="743" t="str">
        <f>IF(I408="", "", IF(基本情報入力シート!$L$16="", "", 基本情報入力シート!$L$16))</f>
        <v/>
      </c>
      <c r="D408" s="29"/>
    </row>
    <row r="409" spans="2:4">
      <c r="B409" s="743" t="str">
        <f>IF(I409="", "", IF(基本情報入力シート!$L$16="", "", 基本情報入力シート!$L$16))</f>
        <v/>
      </c>
      <c r="D409" s="29"/>
    </row>
    <row r="410" spans="2:4">
      <c r="B410" s="743" t="str">
        <f>IF(I410="", "", IF(基本情報入力シート!$L$16="", "", 基本情報入力シート!$L$16))</f>
        <v/>
      </c>
      <c r="D410" s="29"/>
    </row>
    <row r="411" spans="2:4">
      <c r="B411" s="743" t="str">
        <f>IF(I411="", "", IF(基本情報入力シート!$L$16="", "", 基本情報入力シート!$L$16))</f>
        <v/>
      </c>
      <c r="D411" s="29"/>
    </row>
    <row r="412" spans="2:4">
      <c r="B412" s="743" t="str">
        <f>IF(I412="", "", IF(基本情報入力シート!$L$16="", "", 基本情報入力シート!$L$16))</f>
        <v/>
      </c>
      <c r="D412" s="29"/>
    </row>
    <row r="413" spans="2:4">
      <c r="B413" s="743" t="str">
        <f>IF(I413="", "", IF(基本情報入力シート!$L$16="", "", 基本情報入力シート!$L$16))</f>
        <v/>
      </c>
      <c r="D413" s="29"/>
    </row>
    <row r="414" spans="2:4">
      <c r="B414" s="743" t="str">
        <f>IF(I414="", "", IF(基本情報入力シート!$L$16="", "", 基本情報入力シート!$L$16))</f>
        <v/>
      </c>
      <c r="D414" s="29"/>
    </row>
    <row r="415" spans="2:4">
      <c r="B415" s="743" t="str">
        <f>IF(I415="", "", IF(基本情報入力シート!$L$16="", "", 基本情報入力シート!$L$16))</f>
        <v/>
      </c>
      <c r="D415" s="29"/>
    </row>
    <row r="416" spans="2:4">
      <c r="B416" s="743" t="str">
        <f>IF(I416="", "", IF(基本情報入力シート!$L$16="", "", 基本情報入力シート!$L$16))</f>
        <v/>
      </c>
      <c r="D416" s="29"/>
    </row>
    <row r="417" spans="2:4">
      <c r="B417" s="743" t="str">
        <f>IF(I417="", "", IF(基本情報入力シート!$L$16="", "", 基本情報入力シート!$L$16))</f>
        <v/>
      </c>
      <c r="D417" s="29"/>
    </row>
    <row r="418" spans="2:4">
      <c r="B418" s="743" t="str">
        <f>IF(I418="", "", IF(基本情報入力シート!$L$16="", "", 基本情報入力シート!$L$16))</f>
        <v/>
      </c>
      <c r="D418" s="29"/>
    </row>
    <row r="419" spans="2:4">
      <c r="B419" s="743" t="str">
        <f>IF(I419="", "", IF(基本情報入力シート!$L$16="", "", 基本情報入力シート!$L$16))</f>
        <v/>
      </c>
      <c r="D419" s="29"/>
    </row>
    <row r="420" spans="2:4">
      <c r="B420" s="743" t="str">
        <f>IF(I420="", "", IF(基本情報入力シート!$L$16="", "", 基本情報入力シート!$L$16))</f>
        <v/>
      </c>
      <c r="D420" s="29"/>
    </row>
    <row r="421" spans="2:4">
      <c r="B421" s="743" t="str">
        <f>IF(I421="", "", IF(基本情報入力シート!$L$16="", "", 基本情報入力シート!$L$16))</f>
        <v/>
      </c>
      <c r="D421" s="29"/>
    </row>
    <row r="422" spans="2:4">
      <c r="B422" s="743" t="str">
        <f>IF(I422="", "", IF(基本情報入力シート!$L$16="", "", 基本情報入力シート!$L$16))</f>
        <v/>
      </c>
      <c r="D422" s="29"/>
    </row>
    <row r="423" spans="2:4">
      <c r="B423" s="743" t="str">
        <f>IF(I423="", "", IF(基本情報入力シート!$L$16="", "", 基本情報入力シート!$L$16))</f>
        <v/>
      </c>
      <c r="D423" s="29"/>
    </row>
    <row r="424" spans="2:4">
      <c r="B424" s="743" t="str">
        <f>IF(I424="", "", IF(基本情報入力シート!$L$16="", "", 基本情報入力シート!$L$16))</f>
        <v/>
      </c>
      <c r="D424" s="29"/>
    </row>
    <row r="425" spans="2:4">
      <c r="B425" s="743" t="str">
        <f>IF(I425="", "", IF(基本情報入力シート!$L$16="", "", 基本情報入力シート!$L$16))</f>
        <v/>
      </c>
      <c r="D425" s="29"/>
    </row>
    <row r="426" spans="2:4">
      <c r="B426" s="743" t="str">
        <f>IF(I426="", "", IF(基本情報入力シート!$L$16="", "", 基本情報入力シート!$L$16))</f>
        <v/>
      </c>
      <c r="D426" s="29"/>
    </row>
    <row r="427" spans="2:4">
      <c r="B427" s="743" t="str">
        <f>IF(I427="", "", IF(基本情報入力シート!$L$16="", "", 基本情報入力シート!$L$16))</f>
        <v/>
      </c>
      <c r="D427" s="29"/>
    </row>
    <row r="428" spans="2:4">
      <c r="B428" s="743" t="str">
        <f>IF(I428="", "", IF(基本情報入力シート!$L$16="", "", 基本情報入力シート!$L$16))</f>
        <v/>
      </c>
      <c r="D428" s="29"/>
    </row>
    <row r="429" spans="2:4">
      <c r="B429" s="743" t="str">
        <f>IF(I429="", "", IF(基本情報入力シート!$L$16="", "", 基本情報入力シート!$L$16))</f>
        <v/>
      </c>
      <c r="D429" s="29"/>
    </row>
    <row r="430" spans="2:4">
      <c r="B430" s="743" t="str">
        <f>IF(I430="", "", IF(基本情報入力シート!$L$16="", "", 基本情報入力シート!$L$16))</f>
        <v/>
      </c>
      <c r="D430" s="29"/>
    </row>
    <row r="431" spans="2:4">
      <c r="B431" s="743" t="str">
        <f>IF(I431="", "", IF(基本情報入力シート!$L$16="", "", 基本情報入力シート!$L$16))</f>
        <v/>
      </c>
      <c r="D431" s="29"/>
    </row>
    <row r="432" spans="2:4">
      <c r="B432" s="743" t="str">
        <f>IF(I432="", "", IF(基本情報入力シート!$L$16="", "", 基本情報入力シート!$L$16))</f>
        <v/>
      </c>
      <c r="D432" s="29"/>
    </row>
    <row r="433" spans="2:4">
      <c r="B433" s="743" t="str">
        <f>IF(I433="", "", IF(基本情報入力シート!$L$16="", "", 基本情報入力シート!$L$16))</f>
        <v/>
      </c>
      <c r="D433" s="29"/>
    </row>
    <row r="434" spans="2:4">
      <c r="B434" s="743" t="str">
        <f>IF(I434="", "", IF(基本情報入力シート!$L$16="", "", 基本情報入力シート!$L$16))</f>
        <v/>
      </c>
      <c r="D434" s="29"/>
    </row>
    <row r="435" spans="2:4">
      <c r="B435" s="743" t="str">
        <f>IF(I435="", "", IF(基本情報入力シート!$L$16="", "", 基本情報入力シート!$L$16))</f>
        <v/>
      </c>
      <c r="D435" s="29"/>
    </row>
    <row r="436" spans="2:4">
      <c r="B436" s="743" t="str">
        <f>IF(I436="", "", IF(基本情報入力シート!$L$16="", "", 基本情報入力シート!$L$16))</f>
        <v/>
      </c>
      <c r="D436" s="29"/>
    </row>
    <row r="437" spans="2:4">
      <c r="B437" s="743" t="str">
        <f>IF(I437="", "", IF(基本情報入力シート!$L$16="", "", 基本情報入力シート!$L$16))</f>
        <v/>
      </c>
      <c r="D437" s="29"/>
    </row>
    <row r="438" spans="2:4">
      <c r="B438" s="743" t="str">
        <f>IF(I438="", "", IF(基本情報入力シート!$L$16="", "", 基本情報入力シート!$L$16))</f>
        <v/>
      </c>
      <c r="D438" s="29"/>
    </row>
    <row r="439" spans="2:4">
      <c r="B439" s="743" t="str">
        <f>IF(I439="", "", IF(基本情報入力シート!$L$16="", "", 基本情報入力シート!$L$16))</f>
        <v/>
      </c>
      <c r="D439" s="29"/>
    </row>
    <row r="440" spans="2:4">
      <c r="B440" s="743" t="str">
        <f>IF(I440="", "", IF(基本情報入力シート!$L$16="", "", 基本情報入力シート!$L$16))</f>
        <v/>
      </c>
      <c r="D440" s="29"/>
    </row>
    <row r="441" spans="2:4">
      <c r="B441" s="743" t="str">
        <f>IF(I441="", "", IF(基本情報入力シート!$L$16="", "", 基本情報入力シート!$L$16))</f>
        <v/>
      </c>
      <c r="D441" s="29"/>
    </row>
    <row r="442" spans="2:4">
      <c r="B442" s="743" t="str">
        <f>IF(I442="", "", IF(基本情報入力シート!$L$16="", "", 基本情報入力シート!$L$16))</f>
        <v/>
      </c>
      <c r="D442" s="29"/>
    </row>
    <row r="443" spans="2:4">
      <c r="B443" s="743" t="str">
        <f>IF(I443="", "", IF(基本情報入力シート!$L$16="", "", 基本情報入力シート!$L$16))</f>
        <v/>
      </c>
      <c r="D443" s="29"/>
    </row>
    <row r="444" spans="2:4">
      <c r="B444" s="743" t="str">
        <f>IF(I444="", "", IF(基本情報入力シート!$L$16="", "", 基本情報入力シート!$L$16))</f>
        <v/>
      </c>
      <c r="D444" s="29"/>
    </row>
    <row r="445" spans="2:4">
      <c r="B445" s="743" t="str">
        <f>IF(I445="", "", IF(基本情報入力シート!$L$16="", "", 基本情報入力シート!$L$16))</f>
        <v/>
      </c>
      <c r="D445" s="29"/>
    </row>
    <row r="446" spans="2:4">
      <c r="B446" s="743" t="str">
        <f>IF(I446="", "", IF(基本情報入力シート!$L$16="", "", 基本情報入力シート!$L$16))</f>
        <v/>
      </c>
      <c r="D446" s="29"/>
    </row>
    <row r="447" spans="2:4">
      <c r="B447" s="743" t="str">
        <f>IF(I447="", "", IF(基本情報入力シート!$L$16="", "", 基本情報入力シート!$L$16))</f>
        <v/>
      </c>
      <c r="D447" s="29"/>
    </row>
    <row r="448" spans="2:4">
      <c r="B448" s="743" t="str">
        <f>IF(I448="", "", IF(基本情報入力シート!$L$16="", "", 基本情報入力シート!$L$16))</f>
        <v/>
      </c>
      <c r="D448" s="29"/>
    </row>
    <row r="449" spans="2:4">
      <c r="B449" s="743" t="str">
        <f>IF(I449="", "", IF(基本情報入力シート!$L$16="", "", 基本情報入力シート!$L$16))</f>
        <v/>
      </c>
      <c r="D449" s="29"/>
    </row>
    <row r="450" spans="2:4">
      <c r="B450" s="743" t="str">
        <f>IF(I450="", "", IF(基本情報入力シート!$L$16="", "", 基本情報入力シート!$L$16))</f>
        <v/>
      </c>
      <c r="D450" s="29"/>
    </row>
    <row r="451" spans="2:4">
      <c r="B451" s="743" t="str">
        <f>IF(I451="", "", IF(基本情報入力シート!$L$16="", "", 基本情報入力シート!$L$16))</f>
        <v/>
      </c>
      <c r="D451" s="29"/>
    </row>
    <row r="452" spans="2:4">
      <c r="B452" s="743" t="str">
        <f>IF(I452="", "", IF(基本情報入力シート!$L$16="", "", 基本情報入力シート!$L$16))</f>
        <v/>
      </c>
      <c r="D452" s="29"/>
    </row>
    <row r="453" spans="2:4">
      <c r="B453" s="743" t="str">
        <f>IF(I453="", "", IF(基本情報入力シート!$L$16="", "", 基本情報入力シート!$L$16))</f>
        <v/>
      </c>
      <c r="D453" s="29"/>
    </row>
    <row r="454" spans="2:4">
      <c r="B454" s="743" t="str">
        <f>IF(I454="", "", IF(基本情報入力シート!$L$16="", "", 基本情報入力シート!$L$16))</f>
        <v/>
      </c>
      <c r="D454" s="29"/>
    </row>
    <row r="455" spans="2:4">
      <c r="B455" s="743" t="str">
        <f>IF(I455="", "", IF(基本情報入力シート!$L$16="", "", 基本情報入力シート!$L$16))</f>
        <v/>
      </c>
      <c r="D455" s="29"/>
    </row>
    <row r="456" spans="2:4">
      <c r="B456" s="743" t="str">
        <f>IF(I456="", "", IF(基本情報入力シート!$L$16="", "", 基本情報入力シート!$L$16))</f>
        <v/>
      </c>
      <c r="D456" s="29"/>
    </row>
    <row r="457" spans="2:4">
      <c r="B457" s="743" t="str">
        <f>IF(I457="", "", IF(基本情報入力シート!$L$16="", "", 基本情報入力シート!$L$16))</f>
        <v/>
      </c>
      <c r="D457" s="29"/>
    </row>
    <row r="458" spans="2:4">
      <c r="B458" s="743" t="str">
        <f>IF(I458="", "", IF(基本情報入力シート!$L$16="", "", 基本情報入力シート!$L$16))</f>
        <v/>
      </c>
      <c r="D458" s="29"/>
    </row>
    <row r="459" spans="2:4">
      <c r="B459" s="743" t="str">
        <f>IF(I459="", "", IF(基本情報入力シート!$L$16="", "", 基本情報入力シート!$L$16))</f>
        <v/>
      </c>
      <c r="D459" s="29"/>
    </row>
    <row r="460" spans="2:4">
      <c r="B460" s="743" t="str">
        <f>IF(I460="", "", IF(基本情報入力シート!$L$16="", "", 基本情報入力シート!$L$16))</f>
        <v/>
      </c>
      <c r="D460" s="29"/>
    </row>
    <row r="461" spans="2:4">
      <c r="B461" s="743" t="str">
        <f>IF(I461="", "", IF(基本情報入力シート!$L$16="", "", 基本情報入力シート!$L$16))</f>
        <v/>
      </c>
      <c r="D461" s="29"/>
    </row>
    <row r="462" spans="2:4">
      <c r="B462" s="743" t="str">
        <f>IF(I462="", "", IF(基本情報入力シート!$L$16="", "", 基本情報入力シート!$L$16))</f>
        <v/>
      </c>
      <c r="D462" s="29"/>
    </row>
    <row r="463" spans="2:4">
      <c r="B463" s="743" t="str">
        <f>IF(I463="", "", IF(基本情報入力シート!$L$16="", "", 基本情報入力シート!$L$16))</f>
        <v/>
      </c>
      <c r="D463" s="29"/>
    </row>
    <row r="464" spans="2:4">
      <c r="B464" s="743" t="str">
        <f>IF(I464="", "", IF(基本情報入力シート!$L$16="", "", 基本情報入力シート!$L$16))</f>
        <v/>
      </c>
      <c r="D464" s="29"/>
    </row>
    <row r="465" spans="2:4">
      <c r="B465" s="743" t="str">
        <f>IF(I465="", "", IF(基本情報入力シート!$L$16="", "", 基本情報入力シート!$L$16))</f>
        <v/>
      </c>
      <c r="D465" s="29"/>
    </row>
    <row r="466" spans="2:4">
      <c r="B466" s="743" t="str">
        <f>IF(I466="", "", IF(基本情報入力シート!$L$16="", "", 基本情報入力シート!$L$16))</f>
        <v/>
      </c>
      <c r="D466" s="29"/>
    </row>
    <row r="467" spans="2:4">
      <c r="B467" s="743" t="str">
        <f>IF(I467="", "", IF(基本情報入力シート!$L$16="", "", 基本情報入力シート!$L$16))</f>
        <v/>
      </c>
      <c r="D467" s="29"/>
    </row>
    <row r="468" spans="2:4">
      <c r="B468" s="743" t="str">
        <f>IF(I468="", "", IF(基本情報入力シート!$L$16="", "", 基本情報入力シート!$L$16))</f>
        <v/>
      </c>
      <c r="D468" s="29"/>
    </row>
    <row r="469" spans="2:4">
      <c r="B469" s="743" t="str">
        <f>IF(I469="", "", IF(基本情報入力シート!$L$16="", "", 基本情報入力シート!$L$16))</f>
        <v/>
      </c>
      <c r="D469" s="29"/>
    </row>
    <row r="470" spans="2:4">
      <c r="B470" s="743" t="str">
        <f>IF(I470="", "", IF(基本情報入力シート!$L$16="", "", 基本情報入力シート!$L$16))</f>
        <v/>
      </c>
      <c r="D470" s="29"/>
    </row>
    <row r="471" spans="2:4">
      <c r="B471" s="743" t="str">
        <f>IF(I471="", "", IF(基本情報入力シート!$L$16="", "", 基本情報入力シート!$L$16))</f>
        <v/>
      </c>
      <c r="D471" s="29"/>
    </row>
    <row r="472" spans="2:4">
      <c r="B472" s="743" t="str">
        <f>IF(I472="", "", IF(基本情報入力シート!$L$16="", "", 基本情報入力シート!$L$16))</f>
        <v/>
      </c>
      <c r="D472" s="29"/>
    </row>
    <row r="473" spans="2:4">
      <c r="B473" s="743" t="str">
        <f>IF(I473="", "", IF(基本情報入力シート!$L$16="", "", 基本情報入力シート!$L$16))</f>
        <v/>
      </c>
      <c r="D473" s="29"/>
    </row>
    <row r="474" spans="2:4">
      <c r="B474" s="743" t="str">
        <f>IF(I474="", "", IF(基本情報入力シート!$L$16="", "", 基本情報入力シート!$L$16))</f>
        <v/>
      </c>
      <c r="D474" s="29"/>
    </row>
    <row r="475" spans="2:4">
      <c r="B475" s="743" t="str">
        <f>IF(I475="", "", IF(基本情報入力シート!$L$16="", "", 基本情報入力シート!$L$16))</f>
        <v/>
      </c>
      <c r="D475" s="29"/>
    </row>
    <row r="476" spans="2:4">
      <c r="B476" s="743" t="str">
        <f>IF(I476="", "", IF(基本情報入力シート!$L$16="", "", 基本情報入力シート!$L$16))</f>
        <v/>
      </c>
      <c r="D476" s="29"/>
    </row>
    <row r="477" spans="2:4">
      <c r="B477" s="743" t="str">
        <f>IF(I477="", "", IF(基本情報入力シート!$L$16="", "", 基本情報入力シート!$L$16))</f>
        <v/>
      </c>
      <c r="D477" s="29"/>
    </row>
    <row r="478" spans="2:4">
      <c r="B478" s="743" t="str">
        <f>IF(I478="", "", IF(基本情報入力シート!$L$16="", "", 基本情報入力シート!$L$16))</f>
        <v/>
      </c>
      <c r="D478" s="29"/>
    </row>
    <row r="479" spans="2:4">
      <c r="B479" s="743" t="str">
        <f>IF(I479="", "", IF(基本情報入力シート!$L$16="", "", 基本情報入力シート!$L$16))</f>
        <v/>
      </c>
      <c r="D479" s="29"/>
    </row>
    <row r="480" spans="2:4">
      <c r="B480" s="743" t="str">
        <f>IF(I480="", "", IF(基本情報入力シート!$L$16="", "", 基本情報入力シート!$L$16))</f>
        <v/>
      </c>
      <c r="D480" s="29"/>
    </row>
    <row r="481" spans="2:4">
      <c r="B481" s="743" t="str">
        <f>IF(I481="", "", IF(基本情報入力シート!$L$16="", "", 基本情報入力シート!$L$16))</f>
        <v/>
      </c>
      <c r="D481" s="29"/>
    </row>
    <row r="482" spans="2:4">
      <c r="B482" s="743" t="str">
        <f>IF(I482="", "", IF(基本情報入力シート!$L$16="", "", 基本情報入力シート!$L$16))</f>
        <v/>
      </c>
      <c r="D482" s="29"/>
    </row>
    <row r="483" spans="2:4">
      <c r="B483" s="743" t="str">
        <f>IF(I483="", "", IF(基本情報入力シート!$L$16="", "", 基本情報入力シート!$L$16))</f>
        <v/>
      </c>
      <c r="D483" s="29"/>
    </row>
    <row r="484" spans="2:4">
      <c r="B484" s="743" t="str">
        <f>IF(I484="", "", IF(基本情報入力シート!$L$16="", "", 基本情報入力シート!$L$16))</f>
        <v/>
      </c>
      <c r="D484" s="29"/>
    </row>
    <row r="485" spans="2:4">
      <c r="B485" s="743" t="str">
        <f>IF(I485="", "", IF(基本情報入力シート!$L$16="", "", 基本情報入力シート!$L$16))</f>
        <v/>
      </c>
      <c r="D485" s="29"/>
    </row>
    <row r="486" spans="2:4">
      <c r="B486" s="743" t="str">
        <f>IF(I486="", "", IF(基本情報入力シート!$L$16="", "", 基本情報入力シート!$L$16))</f>
        <v/>
      </c>
      <c r="D486" s="29"/>
    </row>
    <row r="487" spans="2:4">
      <c r="B487" s="743" t="str">
        <f>IF(I487="", "", IF(基本情報入力シート!$L$16="", "", 基本情報入力シート!$L$16))</f>
        <v/>
      </c>
      <c r="D487" s="29"/>
    </row>
    <row r="488" spans="2:4">
      <c r="B488" s="743" t="str">
        <f>IF(I488="", "", IF(基本情報入力シート!$L$16="", "", 基本情報入力シート!$L$16))</f>
        <v/>
      </c>
      <c r="D488" s="29"/>
    </row>
    <row r="489" spans="2:4">
      <c r="B489" s="743" t="str">
        <f>IF(I489="", "", IF(基本情報入力シート!$L$16="", "", 基本情報入力シート!$L$16))</f>
        <v/>
      </c>
      <c r="D489" s="29"/>
    </row>
    <row r="490" spans="2:4">
      <c r="B490" s="743" t="str">
        <f>IF(I490="", "", IF(基本情報入力シート!$L$16="", "", 基本情報入力シート!$L$16))</f>
        <v/>
      </c>
      <c r="D490" s="29"/>
    </row>
    <row r="491" spans="2:4">
      <c r="B491" s="743" t="str">
        <f>IF(I491="", "", IF(基本情報入力シート!$L$16="", "", 基本情報入力シート!$L$16))</f>
        <v/>
      </c>
      <c r="D491" s="29"/>
    </row>
    <row r="492" spans="2:4">
      <c r="B492" s="743" t="str">
        <f>IF(I492="", "", IF(基本情報入力シート!$L$16="", "", 基本情報入力シート!$L$16))</f>
        <v/>
      </c>
      <c r="D492" s="29"/>
    </row>
    <row r="493" spans="2:4">
      <c r="B493" s="743" t="str">
        <f>IF(I493="", "", IF(基本情報入力シート!$L$16="", "", 基本情報入力シート!$L$16))</f>
        <v/>
      </c>
      <c r="D493" s="29"/>
    </row>
    <row r="494" spans="2:4">
      <c r="B494" s="743" t="str">
        <f>IF(I494="", "", IF(基本情報入力シート!$L$16="", "", 基本情報入力シート!$L$16))</f>
        <v/>
      </c>
      <c r="D494" s="29"/>
    </row>
    <row r="495" spans="2:4">
      <c r="B495" s="743" t="str">
        <f>IF(I495="", "", IF(基本情報入力シート!$L$16="", "", 基本情報入力シート!$L$16))</f>
        <v/>
      </c>
      <c r="D495" s="29"/>
    </row>
    <row r="496" spans="2:4">
      <c r="B496" s="743" t="str">
        <f>IF(I496="", "", IF(基本情報入力シート!$L$16="", "", 基本情報入力シート!$L$16))</f>
        <v/>
      </c>
      <c r="D496" s="29"/>
    </row>
    <row r="497" spans="2:4">
      <c r="B497" s="743" t="str">
        <f>IF(I497="", "", IF(基本情報入力シート!$L$16="", "", 基本情報入力シート!$L$16))</f>
        <v/>
      </c>
      <c r="D497" s="29"/>
    </row>
    <row r="498" spans="2:4">
      <c r="B498" s="743" t="str">
        <f>IF(I498="", "", IF(基本情報入力シート!$L$16="", "", 基本情報入力シート!$L$16))</f>
        <v/>
      </c>
      <c r="D498" s="29"/>
    </row>
    <row r="499" spans="2:4">
      <c r="B499" s="743" t="str">
        <f>IF(I499="", "", IF(基本情報入力シート!$L$16="", "", 基本情報入力シート!$L$16))</f>
        <v/>
      </c>
      <c r="D499" s="29"/>
    </row>
    <row r="500" spans="2:4">
      <c r="B500" s="743" t="str">
        <f>IF(I500="", "", IF(基本情報入力シート!$L$16="", "", 基本情報入力シート!$L$16))</f>
        <v/>
      </c>
      <c r="D500" s="29"/>
    </row>
    <row r="501" spans="2:4">
      <c r="B501" s="743" t="str">
        <f>IF(I501="", "", IF(基本情報入力シート!$L$16="", "", 基本情報入力シート!$L$16))</f>
        <v/>
      </c>
      <c r="D501" s="29"/>
    </row>
    <row r="502" spans="2:4">
      <c r="B502" s="743" t="str">
        <f>IF(I502="", "", IF(基本情報入力シート!$L$16="", "", 基本情報入力シート!$L$16))</f>
        <v/>
      </c>
      <c r="D502" s="29"/>
    </row>
    <row r="503" spans="2:4">
      <c r="B503" s="743" t="str">
        <f>IF(I503="", "", IF(基本情報入力シート!$L$16="", "", 基本情報入力シート!$L$16))</f>
        <v/>
      </c>
      <c r="D503" s="29"/>
    </row>
    <row r="504" spans="2:4">
      <c r="B504" s="743" t="str">
        <f>IF(I504="", "", IF(基本情報入力シート!$L$16="", "", 基本情報入力シート!$L$16))</f>
        <v/>
      </c>
      <c r="D504" s="29"/>
    </row>
    <row r="505" spans="2:4">
      <c r="B505" s="743" t="str">
        <f>IF(I505="", "", IF(基本情報入力シート!$L$16="", "", 基本情報入力シート!$L$16))</f>
        <v/>
      </c>
      <c r="D505" s="29"/>
    </row>
    <row r="506" spans="2:4">
      <c r="B506" s="743" t="str">
        <f>IF(I506="", "", IF(基本情報入力シート!$L$16="", "", 基本情報入力シート!$L$16))</f>
        <v/>
      </c>
      <c r="D506" s="29"/>
    </row>
    <row r="507" spans="2:4">
      <c r="B507" s="743" t="str">
        <f>IF(I507="", "", IF(基本情報入力シート!$L$16="", "", 基本情報入力シート!$L$16))</f>
        <v/>
      </c>
      <c r="D507" s="29"/>
    </row>
    <row r="508" spans="2:4">
      <c r="B508" s="743" t="str">
        <f>IF(I508="", "", IF(基本情報入力シート!$L$16="", "", 基本情報入力シート!$L$16))</f>
        <v/>
      </c>
      <c r="D508" s="29"/>
    </row>
    <row r="509" spans="2:4">
      <c r="B509" s="743" t="str">
        <f>IF(I509="", "", IF(基本情報入力シート!$L$16="", "", 基本情報入力シート!$L$16))</f>
        <v/>
      </c>
      <c r="D509" s="29"/>
    </row>
  </sheetData>
  <mergeCells count="14">
    <mergeCell ref="M3:M4"/>
    <mergeCell ref="B3:B4"/>
    <mergeCell ref="D3:H4"/>
    <mergeCell ref="I3:I4"/>
    <mergeCell ref="J3:K3"/>
    <mergeCell ref="L3:L4"/>
    <mergeCell ref="AE3:AF3"/>
    <mergeCell ref="AI3:AJ3"/>
    <mergeCell ref="N3:N4"/>
    <mergeCell ref="O3:O4"/>
    <mergeCell ref="P3:P4"/>
    <mergeCell ref="Q3:Q4"/>
    <mergeCell ref="R3:AC4"/>
    <mergeCell ref="AD3:AD4"/>
  </mergeCells>
  <phoneticPr fontId="13"/>
  <conditionalFormatting sqref="AD3:AE3 AG3 AI3:AL3 B3:R4 AF4:AL4">
    <cfRule type="expression" dxfId="0" priority="1">
      <formula>$AN$3="補助金様式を都道府県に提出"</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8671875" defaultRowHeight="13.2"/>
  <cols>
    <col min="1" max="1" width="7.44140625" style="580" customWidth="1"/>
    <col min="2" max="2" width="19.88671875" style="580" customWidth="1"/>
    <col min="3" max="3" width="37.44140625" style="580" customWidth="1"/>
    <col min="4" max="4" width="47.44140625" style="580" customWidth="1"/>
    <col min="5" max="5" width="42.44140625" style="580" customWidth="1"/>
    <col min="6" max="6" width="42.88671875" style="580" customWidth="1"/>
    <col min="7" max="7" width="16.44140625" style="580" customWidth="1"/>
    <col min="8" max="8" width="44.44140625" style="580" customWidth="1"/>
    <col min="9" max="9" width="40.44140625" style="580" customWidth="1"/>
    <col min="10" max="10" width="9.88671875" style="572"/>
    <col min="11" max="229" width="9.88671875" style="566"/>
    <col min="230" max="230" width="8.44140625" style="566" customWidth="1"/>
    <col min="231" max="231" width="14" style="566" customWidth="1"/>
    <col min="232" max="232" width="17.88671875" style="566" customWidth="1"/>
    <col min="233" max="233" width="45" style="566" bestFit="1" customWidth="1"/>
    <col min="234" max="234" width="61.44140625" style="566" customWidth="1"/>
    <col min="235" max="235" width="20.44140625" style="566" customWidth="1"/>
    <col min="236" max="236" width="22.88671875" style="566" customWidth="1"/>
    <col min="237" max="237" width="25.109375" style="566" customWidth="1"/>
    <col min="238" max="485" width="9.88671875" style="566"/>
    <col min="486" max="486" width="8.44140625" style="566" customWidth="1"/>
    <col min="487" max="487" width="14" style="566" customWidth="1"/>
    <col min="488" max="488" width="17.88671875" style="566" customWidth="1"/>
    <col min="489" max="489" width="45" style="566" bestFit="1" customWidth="1"/>
    <col min="490" max="490" width="61.44140625" style="566" customWidth="1"/>
    <col min="491" max="491" width="20.44140625" style="566" customWidth="1"/>
    <col min="492" max="492" width="22.88671875" style="566" customWidth="1"/>
    <col min="493" max="493" width="25.109375" style="566" customWidth="1"/>
    <col min="494" max="741" width="9.88671875" style="566"/>
    <col min="742" max="742" width="8.44140625" style="566" customWidth="1"/>
    <col min="743" max="743" width="14" style="566" customWidth="1"/>
    <col min="744" max="744" width="17.88671875" style="566" customWidth="1"/>
    <col min="745" max="745" width="45" style="566" bestFit="1" customWidth="1"/>
    <col min="746" max="746" width="61.44140625" style="566" customWidth="1"/>
    <col min="747" max="747" width="20.44140625" style="566" customWidth="1"/>
    <col min="748" max="748" width="22.88671875" style="566" customWidth="1"/>
    <col min="749" max="749" width="25.109375" style="566" customWidth="1"/>
    <col min="750" max="997" width="9.88671875" style="566"/>
    <col min="998" max="998" width="8.44140625" style="566" customWidth="1"/>
    <col min="999" max="999" width="14" style="566" customWidth="1"/>
    <col min="1000" max="1000" width="17.88671875" style="566" customWidth="1"/>
    <col min="1001" max="1001" width="45" style="566" bestFit="1" customWidth="1"/>
    <col min="1002" max="1002" width="61.44140625" style="566" customWidth="1"/>
    <col min="1003" max="1003" width="20.44140625" style="566" customWidth="1"/>
    <col min="1004" max="1004" width="22.88671875" style="566" customWidth="1"/>
    <col min="1005" max="1005" width="25.109375" style="566" customWidth="1"/>
    <col min="1006" max="1253" width="9.88671875" style="566"/>
    <col min="1254" max="1254" width="8.44140625" style="566" customWidth="1"/>
    <col min="1255" max="1255" width="14" style="566" customWidth="1"/>
    <col min="1256" max="1256" width="17.88671875" style="566" customWidth="1"/>
    <col min="1257" max="1257" width="45" style="566" bestFit="1" customWidth="1"/>
    <col min="1258" max="1258" width="61.44140625" style="566" customWidth="1"/>
    <col min="1259" max="1259" width="20.44140625" style="566" customWidth="1"/>
    <col min="1260" max="1260" width="22.88671875" style="566" customWidth="1"/>
    <col min="1261" max="1261" width="25.109375" style="566" customWidth="1"/>
    <col min="1262" max="1509" width="9.88671875" style="566"/>
    <col min="1510" max="1510" width="8.44140625" style="566" customWidth="1"/>
    <col min="1511" max="1511" width="14" style="566" customWidth="1"/>
    <col min="1512" max="1512" width="17.88671875" style="566" customWidth="1"/>
    <col min="1513" max="1513" width="45" style="566" bestFit="1" customWidth="1"/>
    <col min="1514" max="1514" width="61.44140625" style="566" customWidth="1"/>
    <col min="1515" max="1515" width="20.44140625" style="566" customWidth="1"/>
    <col min="1516" max="1516" width="22.88671875" style="566" customWidth="1"/>
    <col min="1517" max="1517" width="25.109375" style="566" customWidth="1"/>
    <col min="1518" max="1765" width="9.88671875" style="566"/>
    <col min="1766" max="1766" width="8.44140625" style="566" customWidth="1"/>
    <col min="1767" max="1767" width="14" style="566" customWidth="1"/>
    <col min="1768" max="1768" width="17.88671875" style="566" customWidth="1"/>
    <col min="1769" max="1769" width="45" style="566" bestFit="1" customWidth="1"/>
    <col min="1770" max="1770" width="61.44140625" style="566" customWidth="1"/>
    <col min="1771" max="1771" width="20.44140625" style="566" customWidth="1"/>
    <col min="1772" max="1772" width="22.88671875" style="566" customWidth="1"/>
    <col min="1773" max="1773" width="25.109375" style="566" customWidth="1"/>
    <col min="1774" max="2021" width="9.88671875" style="566"/>
    <col min="2022" max="2022" width="8.44140625" style="566" customWidth="1"/>
    <col min="2023" max="2023" width="14" style="566" customWidth="1"/>
    <col min="2024" max="2024" width="17.88671875" style="566" customWidth="1"/>
    <col min="2025" max="2025" width="45" style="566" bestFit="1" customWidth="1"/>
    <col min="2026" max="2026" width="61.44140625" style="566" customWidth="1"/>
    <col min="2027" max="2027" width="20.44140625" style="566" customWidth="1"/>
    <col min="2028" max="2028" width="22.88671875" style="566" customWidth="1"/>
    <col min="2029" max="2029" width="25.109375" style="566" customWidth="1"/>
    <col min="2030" max="2277" width="9.88671875" style="566"/>
    <col min="2278" max="2278" width="8.44140625" style="566" customWidth="1"/>
    <col min="2279" max="2279" width="14" style="566" customWidth="1"/>
    <col min="2280" max="2280" width="17.88671875" style="566" customWidth="1"/>
    <col min="2281" max="2281" width="45" style="566" bestFit="1" customWidth="1"/>
    <col min="2282" max="2282" width="61.44140625" style="566" customWidth="1"/>
    <col min="2283" max="2283" width="20.44140625" style="566" customWidth="1"/>
    <col min="2284" max="2284" width="22.88671875" style="566" customWidth="1"/>
    <col min="2285" max="2285" width="25.109375" style="566" customWidth="1"/>
    <col min="2286" max="2533" width="9.88671875" style="566"/>
    <col min="2534" max="2534" width="8.44140625" style="566" customWidth="1"/>
    <col min="2535" max="2535" width="14" style="566" customWidth="1"/>
    <col min="2536" max="2536" width="17.88671875" style="566" customWidth="1"/>
    <col min="2537" max="2537" width="45" style="566" bestFit="1" customWidth="1"/>
    <col min="2538" max="2538" width="61.44140625" style="566" customWidth="1"/>
    <col min="2539" max="2539" width="20.44140625" style="566" customWidth="1"/>
    <col min="2540" max="2540" width="22.88671875" style="566" customWidth="1"/>
    <col min="2541" max="2541" width="25.109375" style="566" customWidth="1"/>
    <col min="2542" max="2789" width="9.88671875" style="566"/>
    <col min="2790" max="2790" width="8.44140625" style="566" customWidth="1"/>
    <col min="2791" max="2791" width="14" style="566" customWidth="1"/>
    <col min="2792" max="2792" width="17.88671875" style="566" customWidth="1"/>
    <col min="2793" max="2793" width="45" style="566" bestFit="1" customWidth="1"/>
    <col min="2794" max="2794" width="61.44140625" style="566" customWidth="1"/>
    <col min="2795" max="2795" width="20.44140625" style="566" customWidth="1"/>
    <col min="2796" max="2796" width="22.88671875" style="566" customWidth="1"/>
    <col min="2797" max="2797" width="25.109375" style="566" customWidth="1"/>
    <col min="2798" max="3045" width="9.88671875" style="566"/>
    <col min="3046" max="3046" width="8.44140625" style="566" customWidth="1"/>
    <col min="3047" max="3047" width="14" style="566" customWidth="1"/>
    <col min="3048" max="3048" width="17.88671875" style="566" customWidth="1"/>
    <col min="3049" max="3049" width="45" style="566" bestFit="1" customWidth="1"/>
    <col min="3050" max="3050" width="61.44140625" style="566" customWidth="1"/>
    <col min="3051" max="3051" width="20.44140625" style="566" customWidth="1"/>
    <col min="3052" max="3052" width="22.88671875" style="566" customWidth="1"/>
    <col min="3053" max="3053" width="25.109375" style="566" customWidth="1"/>
    <col min="3054" max="3301" width="9.88671875" style="566"/>
    <col min="3302" max="3302" width="8.44140625" style="566" customWidth="1"/>
    <col min="3303" max="3303" width="14" style="566" customWidth="1"/>
    <col min="3304" max="3304" width="17.88671875" style="566" customWidth="1"/>
    <col min="3305" max="3305" width="45" style="566" bestFit="1" customWidth="1"/>
    <col min="3306" max="3306" width="61.44140625" style="566" customWidth="1"/>
    <col min="3307" max="3307" width="20.44140625" style="566" customWidth="1"/>
    <col min="3308" max="3308" width="22.88671875" style="566" customWidth="1"/>
    <col min="3309" max="3309" width="25.109375" style="566" customWidth="1"/>
    <col min="3310" max="3557" width="9.88671875" style="566"/>
    <col min="3558" max="3558" width="8.44140625" style="566" customWidth="1"/>
    <col min="3559" max="3559" width="14" style="566" customWidth="1"/>
    <col min="3560" max="3560" width="17.88671875" style="566" customWidth="1"/>
    <col min="3561" max="3561" width="45" style="566" bestFit="1" customWidth="1"/>
    <col min="3562" max="3562" width="61.44140625" style="566" customWidth="1"/>
    <col min="3563" max="3563" width="20.44140625" style="566" customWidth="1"/>
    <col min="3564" max="3564" width="22.88671875" style="566" customWidth="1"/>
    <col min="3565" max="3565" width="25.109375" style="566" customWidth="1"/>
    <col min="3566" max="3813" width="9.88671875" style="566"/>
    <col min="3814" max="3814" width="8.44140625" style="566" customWidth="1"/>
    <col min="3815" max="3815" width="14" style="566" customWidth="1"/>
    <col min="3816" max="3816" width="17.88671875" style="566" customWidth="1"/>
    <col min="3817" max="3817" width="45" style="566" bestFit="1" customWidth="1"/>
    <col min="3818" max="3818" width="61.44140625" style="566" customWidth="1"/>
    <col min="3819" max="3819" width="20.44140625" style="566" customWidth="1"/>
    <col min="3820" max="3820" width="22.88671875" style="566" customWidth="1"/>
    <col min="3821" max="3821" width="25.109375" style="566" customWidth="1"/>
    <col min="3822" max="4069" width="9.88671875" style="566"/>
    <col min="4070" max="4070" width="8.44140625" style="566" customWidth="1"/>
    <col min="4071" max="4071" width="14" style="566" customWidth="1"/>
    <col min="4072" max="4072" width="17.88671875" style="566" customWidth="1"/>
    <col min="4073" max="4073" width="45" style="566" bestFit="1" customWidth="1"/>
    <col min="4074" max="4074" width="61.44140625" style="566" customWidth="1"/>
    <col min="4075" max="4075" width="20.44140625" style="566" customWidth="1"/>
    <col min="4076" max="4076" width="22.88671875" style="566" customWidth="1"/>
    <col min="4077" max="4077" width="25.109375" style="566" customWidth="1"/>
    <col min="4078" max="4325" width="9.88671875" style="566"/>
    <col min="4326" max="4326" width="8.44140625" style="566" customWidth="1"/>
    <col min="4327" max="4327" width="14" style="566" customWidth="1"/>
    <col min="4328" max="4328" width="17.88671875" style="566" customWidth="1"/>
    <col min="4329" max="4329" width="45" style="566" bestFit="1" customWidth="1"/>
    <col min="4330" max="4330" width="61.44140625" style="566" customWidth="1"/>
    <col min="4331" max="4331" width="20.44140625" style="566" customWidth="1"/>
    <col min="4332" max="4332" width="22.88671875" style="566" customWidth="1"/>
    <col min="4333" max="4333" width="25.109375" style="566" customWidth="1"/>
    <col min="4334" max="4581" width="9.88671875" style="566"/>
    <col min="4582" max="4582" width="8.44140625" style="566" customWidth="1"/>
    <col min="4583" max="4583" width="14" style="566" customWidth="1"/>
    <col min="4584" max="4584" width="17.88671875" style="566" customWidth="1"/>
    <col min="4585" max="4585" width="45" style="566" bestFit="1" customWidth="1"/>
    <col min="4586" max="4586" width="61.44140625" style="566" customWidth="1"/>
    <col min="4587" max="4587" width="20.44140625" style="566" customWidth="1"/>
    <col min="4588" max="4588" width="22.88671875" style="566" customWidth="1"/>
    <col min="4589" max="4589" width="25.109375" style="566" customWidth="1"/>
    <col min="4590" max="4837" width="9.88671875" style="566"/>
    <col min="4838" max="4838" width="8.44140625" style="566" customWidth="1"/>
    <col min="4839" max="4839" width="14" style="566" customWidth="1"/>
    <col min="4840" max="4840" width="17.88671875" style="566" customWidth="1"/>
    <col min="4841" max="4841" width="45" style="566" bestFit="1" customWidth="1"/>
    <col min="4842" max="4842" width="61.44140625" style="566" customWidth="1"/>
    <col min="4843" max="4843" width="20.44140625" style="566" customWidth="1"/>
    <col min="4844" max="4844" width="22.88671875" style="566" customWidth="1"/>
    <col min="4845" max="4845" width="25.109375" style="566" customWidth="1"/>
    <col min="4846" max="5093" width="9.88671875" style="566"/>
    <col min="5094" max="5094" width="8.44140625" style="566" customWidth="1"/>
    <col min="5095" max="5095" width="14" style="566" customWidth="1"/>
    <col min="5096" max="5096" width="17.88671875" style="566" customWidth="1"/>
    <col min="5097" max="5097" width="45" style="566" bestFit="1" customWidth="1"/>
    <col min="5098" max="5098" width="61.44140625" style="566" customWidth="1"/>
    <col min="5099" max="5099" width="20.44140625" style="566" customWidth="1"/>
    <col min="5100" max="5100" width="22.88671875" style="566" customWidth="1"/>
    <col min="5101" max="5101" width="25.109375" style="566" customWidth="1"/>
    <col min="5102" max="5349" width="9.88671875" style="566"/>
    <col min="5350" max="5350" width="8.44140625" style="566" customWidth="1"/>
    <col min="5351" max="5351" width="14" style="566" customWidth="1"/>
    <col min="5352" max="5352" width="17.88671875" style="566" customWidth="1"/>
    <col min="5353" max="5353" width="45" style="566" bestFit="1" customWidth="1"/>
    <col min="5354" max="5354" width="61.44140625" style="566" customWidth="1"/>
    <col min="5355" max="5355" width="20.44140625" style="566" customWidth="1"/>
    <col min="5356" max="5356" width="22.88671875" style="566" customWidth="1"/>
    <col min="5357" max="5357" width="25.109375" style="566" customWidth="1"/>
    <col min="5358" max="5605" width="9.88671875" style="566"/>
    <col min="5606" max="5606" width="8.44140625" style="566" customWidth="1"/>
    <col min="5607" max="5607" width="14" style="566" customWidth="1"/>
    <col min="5608" max="5608" width="17.88671875" style="566" customWidth="1"/>
    <col min="5609" max="5609" width="45" style="566" bestFit="1" customWidth="1"/>
    <col min="5610" max="5610" width="61.44140625" style="566" customWidth="1"/>
    <col min="5611" max="5611" width="20.44140625" style="566" customWidth="1"/>
    <col min="5612" max="5612" width="22.88671875" style="566" customWidth="1"/>
    <col min="5613" max="5613" width="25.109375" style="566" customWidth="1"/>
    <col min="5614" max="5861" width="9.88671875" style="566"/>
    <col min="5862" max="5862" width="8.44140625" style="566" customWidth="1"/>
    <col min="5863" max="5863" width="14" style="566" customWidth="1"/>
    <col min="5864" max="5864" width="17.88671875" style="566" customWidth="1"/>
    <col min="5865" max="5865" width="45" style="566" bestFit="1" customWidth="1"/>
    <col min="5866" max="5866" width="61.44140625" style="566" customWidth="1"/>
    <col min="5867" max="5867" width="20.44140625" style="566" customWidth="1"/>
    <col min="5868" max="5868" width="22.88671875" style="566" customWidth="1"/>
    <col min="5869" max="5869" width="25.109375" style="566" customWidth="1"/>
    <col min="5870" max="6117" width="9.88671875" style="566"/>
    <col min="6118" max="6118" width="8.44140625" style="566" customWidth="1"/>
    <col min="6119" max="6119" width="14" style="566" customWidth="1"/>
    <col min="6120" max="6120" width="17.88671875" style="566" customWidth="1"/>
    <col min="6121" max="6121" width="45" style="566" bestFit="1" customWidth="1"/>
    <col min="6122" max="6122" width="61.44140625" style="566" customWidth="1"/>
    <col min="6123" max="6123" width="20.44140625" style="566" customWidth="1"/>
    <col min="6124" max="6124" width="22.88671875" style="566" customWidth="1"/>
    <col min="6125" max="6125" width="25.109375" style="566" customWidth="1"/>
    <col min="6126" max="6373" width="9.88671875" style="566"/>
    <col min="6374" max="6374" width="8.44140625" style="566" customWidth="1"/>
    <col min="6375" max="6375" width="14" style="566" customWidth="1"/>
    <col min="6376" max="6376" width="17.88671875" style="566" customWidth="1"/>
    <col min="6377" max="6377" width="45" style="566" bestFit="1" customWidth="1"/>
    <col min="6378" max="6378" width="61.44140625" style="566" customWidth="1"/>
    <col min="6379" max="6379" width="20.44140625" style="566" customWidth="1"/>
    <col min="6380" max="6380" width="22.88671875" style="566" customWidth="1"/>
    <col min="6381" max="6381" width="25.109375" style="566" customWidth="1"/>
    <col min="6382" max="6629" width="9.88671875" style="566"/>
    <col min="6630" max="6630" width="8.44140625" style="566" customWidth="1"/>
    <col min="6631" max="6631" width="14" style="566" customWidth="1"/>
    <col min="6632" max="6632" width="17.88671875" style="566" customWidth="1"/>
    <col min="6633" max="6633" width="45" style="566" bestFit="1" customWidth="1"/>
    <col min="6634" max="6634" width="61.44140625" style="566" customWidth="1"/>
    <col min="6635" max="6635" width="20.44140625" style="566" customWidth="1"/>
    <col min="6636" max="6636" width="22.88671875" style="566" customWidth="1"/>
    <col min="6637" max="6637" width="25.109375" style="566" customWidth="1"/>
    <col min="6638" max="6885" width="9.88671875" style="566"/>
    <col min="6886" max="6886" width="8.44140625" style="566" customWidth="1"/>
    <col min="6887" max="6887" width="14" style="566" customWidth="1"/>
    <col min="6888" max="6888" width="17.88671875" style="566" customWidth="1"/>
    <col min="6889" max="6889" width="45" style="566" bestFit="1" customWidth="1"/>
    <col min="6890" max="6890" width="61.44140625" style="566" customWidth="1"/>
    <col min="6891" max="6891" width="20.44140625" style="566" customWidth="1"/>
    <col min="6892" max="6892" width="22.88671875" style="566" customWidth="1"/>
    <col min="6893" max="6893" width="25.109375" style="566" customWidth="1"/>
    <col min="6894" max="7141" width="9.88671875" style="566"/>
    <col min="7142" max="7142" width="8.44140625" style="566" customWidth="1"/>
    <col min="7143" max="7143" width="14" style="566" customWidth="1"/>
    <col min="7144" max="7144" width="17.88671875" style="566" customWidth="1"/>
    <col min="7145" max="7145" width="45" style="566" bestFit="1" customWidth="1"/>
    <col min="7146" max="7146" width="61.44140625" style="566" customWidth="1"/>
    <col min="7147" max="7147" width="20.44140625" style="566" customWidth="1"/>
    <col min="7148" max="7148" width="22.88671875" style="566" customWidth="1"/>
    <col min="7149" max="7149" width="25.109375" style="566" customWidth="1"/>
    <col min="7150" max="7397" width="9.88671875" style="566"/>
    <col min="7398" max="7398" width="8.44140625" style="566" customWidth="1"/>
    <col min="7399" max="7399" width="14" style="566" customWidth="1"/>
    <col min="7400" max="7400" width="17.88671875" style="566" customWidth="1"/>
    <col min="7401" max="7401" width="45" style="566" bestFit="1" customWidth="1"/>
    <col min="7402" max="7402" width="61.44140625" style="566" customWidth="1"/>
    <col min="7403" max="7403" width="20.44140625" style="566" customWidth="1"/>
    <col min="7404" max="7404" width="22.88671875" style="566" customWidth="1"/>
    <col min="7405" max="7405" width="25.109375" style="566" customWidth="1"/>
    <col min="7406" max="7653" width="9.88671875" style="566"/>
    <col min="7654" max="7654" width="8.44140625" style="566" customWidth="1"/>
    <col min="7655" max="7655" width="14" style="566" customWidth="1"/>
    <col min="7656" max="7656" width="17.88671875" style="566" customWidth="1"/>
    <col min="7657" max="7657" width="45" style="566" bestFit="1" customWidth="1"/>
    <col min="7658" max="7658" width="61.44140625" style="566" customWidth="1"/>
    <col min="7659" max="7659" width="20.44140625" style="566" customWidth="1"/>
    <col min="7660" max="7660" width="22.88671875" style="566" customWidth="1"/>
    <col min="7661" max="7661" width="25.109375" style="566" customWidth="1"/>
    <col min="7662" max="7909" width="9.88671875" style="566"/>
    <col min="7910" max="7910" width="8.44140625" style="566" customWidth="1"/>
    <col min="7911" max="7911" width="14" style="566" customWidth="1"/>
    <col min="7912" max="7912" width="17.88671875" style="566" customWidth="1"/>
    <col min="7913" max="7913" width="45" style="566" bestFit="1" customWidth="1"/>
    <col min="7914" max="7914" width="61.44140625" style="566" customWidth="1"/>
    <col min="7915" max="7915" width="20.44140625" style="566" customWidth="1"/>
    <col min="7916" max="7916" width="22.88671875" style="566" customWidth="1"/>
    <col min="7917" max="7917" width="25.109375" style="566" customWidth="1"/>
    <col min="7918" max="8165" width="9.88671875" style="566"/>
    <col min="8166" max="8166" width="8.44140625" style="566" customWidth="1"/>
    <col min="8167" max="8167" width="14" style="566" customWidth="1"/>
    <col min="8168" max="8168" width="17.88671875" style="566" customWidth="1"/>
    <col min="8169" max="8169" width="45" style="566" bestFit="1" customWidth="1"/>
    <col min="8170" max="8170" width="61.44140625" style="566" customWidth="1"/>
    <col min="8171" max="8171" width="20.44140625" style="566" customWidth="1"/>
    <col min="8172" max="8172" width="22.88671875" style="566" customWidth="1"/>
    <col min="8173" max="8173" width="25.109375" style="566" customWidth="1"/>
    <col min="8174" max="8421" width="9.88671875" style="566"/>
    <col min="8422" max="8422" width="8.44140625" style="566" customWidth="1"/>
    <col min="8423" max="8423" width="14" style="566" customWidth="1"/>
    <col min="8424" max="8424" width="17.88671875" style="566" customWidth="1"/>
    <col min="8425" max="8425" width="45" style="566" bestFit="1" customWidth="1"/>
    <col min="8426" max="8426" width="61.44140625" style="566" customWidth="1"/>
    <col min="8427" max="8427" width="20.44140625" style="566" customWidth="1"/>
    <col min="8428" max="8428" width="22.88671875" style="566" customWidth="1"/>
    <col min="8429" max="8429" width="25.109375" style="566" customWidth="1"/>
    <col min="8430" max="8677" width="9.88671875" style="566"/>
    <col min="8678" max="8678" width="8.44140625" style="566" customWidth="1"/>
    <col min="8679" max="8679" width="14" style="566" customWidth="1"/>
    <col min="8680" max="8680" width="17.88671875" style="566" customWidth="1"/>
    <col min="8681" max="8681" width="45" style="566" bestFit="1" customWidth="1"/>
    <col min="8682" max="8682" width="61.44140625" style="566" customWidth="1"/>
    <col min="8683" max="8683" width="20.44140625" style="566" customWidth="1"/>
    <col min="8684" max="8684" width="22.88671875" style="566" customWidth="1"/>
    <col min="8685" max="8685" width="25.109375" style="566" customWidth="1"/>
    <col min="8686" max="8933" width="9.88671875" style="566"/>
    <col min="8934" max="8934" width="8.44140625" style="566" customWidth="1"/>
    <col min="8935" max="8935" width="14" style="566" customWidth="1"/>
    <col min="8936" max="8936" width="17.88671875" style="566" customWidth="1"/>
    <col min="8937" max="8937" width="45" style="566" bestFit="1" customWidth="1"/>
    <col min="8938" max="8938" width="61.44140625" style="566" customWidth="1"/>
    <col min="8939" max="8939" width="20.44140625" style="566" customWidth="1"/>
    <col min="8940" max="8940" width="22.88671875" style="566" customWidth="1"/>
    <col min="8941" max="8941" width="25.109375" style="566" customWidth="1"/>
    <col min="8942" max="9189" width="9.88671875" style="566"/>
    <col min="9190" max="9190" width="8.44140625" style="566" customWidth="1"/>
    <col min="9191" max="9191" width="14" style="566" customWidth="1"/>
    <col min="9192" max="9192" width="17.88671875" style="566" customWidth="1"/>
    <col min="9193" max="9193" width="45" style="566" bestFit="1" customWidth="1"/>
    <col min="9194" max="9194" width="61.44140625" style="566" customWidth="1"/>
    <col min="9195" max="9195" width="20.44140625" style="566" customWidth="1"/>
    <col min="9196" max="9196" width="22.88671875" style="566" customWidth="1"/>
    <col min="9197" max="9197" width="25.109375" style="566" customWidth="1"/>
    <col min="9198" max="9445" width="9.88671875" style="566"/>
    <col min="9446" max="9446" width="8.44140625" style="566" customWidth="1"/>
    <col min="9447" max="9447" width="14" style="566" customWidth="1"/>
    <col min="9448" max="9448" width="17.88671875" style="566" customWidth="1"/>
    <col min="9449" max="9449" width="45" style="566" bestFit="1" customWidth="1"/>
    <col min="9450" max="9450" width="61.44140625" style="566" customWidth="1"/>
    <col min="9451" max="9451" width="20.44140625" style="566" customWidth="1"/>
    <col min="9452" max="9452" width="22.88671875" style="566" customWidth="1"/>
    <col min="9453" max="9453" width="25.109375" style="566" customWidth="1"/>
    <col min="9454" max="9701" width="9.88671875" style="566"/>
    <col min="9702" max="9702" width="8.44140625" style="566" customWidth="1"/>
    <col min="9703" max="9703" width="14" style="566" customWidth="1"/>
    <col min="9704" max="9704" width="17.88671875" style="566" customWidth="1"/>
    <col min="9705" max="9705" width="45" style="566" bestFit="1" customWidth="1"/>
    <col min="9706" max="9706" width="61.44140625" style="566" customWidth="1"/>
    <col min="9707" max="9707" width="20.44140625" style="566" customWidth="1"/>
    <col min="9708" max="9708" width="22.88671875" style="566" customWidth="1"/>
    <col min="9709" max="9709" width="25.109375" style="566" customWidth="1"/>
    <col min="9710" max="9957" width="9.88671875" style="566"/>
    <col min="9958" max="9958" width="8.44140625" style="566" customWidth="1"/>
    <col min="9959" max="9959" width="14" style="566" customWidth="1"/>
    <col min="9960" max="9960" width="17.88671875" style="566" customWidth="1"/>
    <col min="9961" max="9961" width="45" style="566" bestFit="1" customWidth="1"/>
    <col min="9962" max="9962" width="61.44140625" style="566" customWidth="1"/>
    <col min="9963" max="9963" width="20.44140625" style="566" customWidth="1"/>
    <col min="9964" max="9964" width="22.88671875" style="566" customWidth="1"/>
    <col min="9965" max="9965" width="25.109375" style="566" customWidth="1"/>
    <col min="9966" max="10213" width="9.88671875" style="566"/>
    <col min="10214" max="10214" width="8.44140625" style="566" customWidth="1"/>
    <col min="10215" max="10215" width="14" style="566" customWidth="1"/>
    <col min="10216" max="10216" width="17.88671875" style="566" customWidth="1"/>
    <col min="10217" max="10217" width="45" style="566" bestFit="1" customWidth="1"/>
    <col min="10218" max="10218" width="61.44140625" style="566" customWidth="1"/>
    <col min="10219" max="10219" width="20.44140625" style="566" customWidth="1"/>
    <col min="10220" max="10220" width="22.88671875" style="566" customWidth="1"/>
    <col min="10221" max="10221" width="25.109375" style="566" customWidth="1"/>
    <col min="10222" max="10469" width="9.88671875" style="566"/>
    <col min="10470" max="10470" width="8.44140625" style="566" customWidth="1"/>
    <col min="10471" max="10471" width="14" style="566" customWidth="1"/>
    <col min="10472" max="10472" width="17.88671875" style="566" customWidth="1"/>
    <col min="10473" max="10473" width="45" style="566" bestFit="1" customWidth="1"/>
    <col min="10474" max="10474" width="61.44140625" style="566" customWidth="1"/>
    <col min="10475" max="10475" width="20.44140625" style="566" customWidth="1"/>
    <col min="10476" max="10476" width="22.88671875" style="566" customWidth="1"/>
    <col min="10477" max="10477" width="25.109375" style="566" customWidth="1"/>
    <col min="10478" max="10725" width="9.88671875" style="566"/>
    <col min="10726" max="10726" width="8.44140625" style="566" customWidth="1"/>
    <col min="10727" max="10727" width="14" style="566" customWidth="1"/>
    <col min="10728" max="10728" width="17.88671875" style="566" customWidth="1"/>
    <col min="10729" max="10729" width="45" style="566" bestFit="1" customWidth="1"/>
    <col min="10730" max="10730" width="61.44140625" style="566" customWidth="1"/>
    <col min="10731" max="10731" width="20.44140625" style="566" customWidth="1"/>
    <col min="10732" max="10732" width="22.88671875" style="566" customWidth="1"/>
    <col min="10733" max="10733" width="25.109375" style="566" customWidth="1"/>
    <col min="10734" max="10981" width="9.88671875" style="566"/>
    <col min="10982" max="10982" width="8.44140625" style="566" customWidth="1"/>
    <col min="10983" max="10983" width="14" style="566" customWidth="1"/>
    <col min="10984" max="10984" width="17.88671875" style="566" customWidth="1"/>
    <col min="10985" max="10985" width="45" style="566" bestFit="1" customWidth="1"/>
    <col min="10986" max="10986" width="61.44140625" style="566" customWidth="1"/>
    <col min="10987" max="10987" width="20.44140625" style="566" customWidth="1"/>
    <col min="10988" max="10988" width="22.88671875" style="566" customWidth="1"/>
    <col min="10989" max="10989" width="25.109375" style="566" customWidth="1"/>
    <col min="10990" max="11237" width="9.88671875" style="566"/>
    <col min="11238" max="11238" width="8.44140625" style="566" customWidth="1"/>
    <col min="11239" max="11239" width="14" style="566" customWidth="1"/>
    <col min="11240" max="11240" width="17.88671875" style="566" customWidth="1"/>
    <col min="11241" max="11241" width="45" style="566" bestFit="1" customWidth="1"/>
    <col min="11242" max="11242" width="61.44140625" style="566" customWidth="1"/>
    <col min="11243" max="11243" width="20.44140625" style="566" customWidth="1"/>
    <col min="11244" max="11244" width="22.88671875" style="566" customWidth="1"/>
    <col min="11245" max="11245" width="25.109375" style="566" customWidth="1"/>
    <col min="11246" max="11493" width="9.88671875" style="566"/>
    <col min="11494" max="11494" width="8.44140625" style="566" customWidth="1"/>
    <col min="11495" max="11495" width="14" style="566" customWidth="1"/>
    <col min="11496" max="11496" width="17.88671875" style="566" customWidth="1"/>
    <col min="11497" max="11497" width="45" style="566" bestFit="1" customWidth="1"/>
    <col min="11498" max="11498" width="61.44140625" style="566" customWidth="1"/>
    <col min="11499" max="11499" width="20.44140625" style="566" customWidth="1"/>
    <col min="11500" max="11500" width="22.88671875" style="566" customWidth="1"/>
    <col min="11501" max="11501" width="25.109375" style="566" customWidth="1"/>
    <col min="11502" max="11749" width="9.88671875" style="566"/>
    <col min="11750" max="11750" width="8.44140625" style="566" customWidth="1"/>
    <col min="11751" max="11751" width="14" style="566" customWidth="1"/>
    <col min="11752" max="11752" width="17.88671875" style="566" customWidth="1"/>
    <col min="11753" max="11753" width="45" style="566" bestFit="1" customWidth="1"/>
    <col min="11754" max="11754" width="61.44140625" style="566" customWidth="1"/>
    <col min="11755" max="11755" width="20.44140625" style="566" customWidth="1"/>
    <col min="11756" max="11756" width="22.88671875" style="566" customWidth="1"/>
    <col min="11757" max="11757" width="25.109375" style="566" customWidth="1"/>
    <col min="11758" max="12005" width="9.88671875" style="566"/>
    <col min="12006" max="12006" width="8.44140625" style="566" customWidth="1"/>
    <col min="12007" max="12007" width="14" style="566" customWidth="1"/>
    <col min="12008" max="12008" width="17.88671875" style="566" customWidth="1"/>
    <col min="12009" max="12009" width="45" style="566" bestFit="1" customWidth="1"/>
    <col min="12010" max="12010" width="61.44140625" style="566" customWidth="1"/>
    <col min="12011" max="12011" width="20.44140625" style="566" customWidth="1"/>
    <col min="12012" max="12012" width="22.88671875" style="566" customWidth="1"/>
    <col min="12013" max="12013" width="25.109375" style="566" customWidth="1"/>
    <col min="12014" max="12261" width="9.88671875" style="566"/>
    <col min="12262" max="12262" width="8.44140625" style="566" customWidth="1"/>
    <col min="12263" max="12263" width="14" style="566" customWidth="1"/>
    <col min="12264" max="12264" width="17.88671875" style="566" customWidth="1"/>
    <col min="12265" max="12265" width="45" style="566" bestFit="1" customWidth="1"/>
    <col min="12266" max="12266" width="61.44140625" style="566" customWidth="1"/>
    <col min="12267" max="12267" width="20.44140625" style="566" customWidth="1"/>
    <col min="12268" max="12268" width="22.88671875" style="566" customWidth="1"/>
    <col min="12269" max="12269" width="25.109375" style="566" customWidth="1"/>
    <col min="12270" max="12517" width="9.88671875" style="566"/>
    <col min="12518" max="12518" width="8.44140625" style="566" customWidth="1"/>
    <col min="12519" max="12519" width="14" style="566" customWidth="1"/>
    <col min="12520" max="12520" width="17.88671875" style="566" customWidth="1"/>
    <col min="12521" max="12521" width="45" style="566" bestFit="1" customWidth="1"/>
    <col min="12522" max="12522" width="61.44140625" style="566" customWidth="1"/>
    <col min="12523" max="12523" width="20.44140625" style="566" customWidth="1"/>
    <col min="12524" max="12524" width="22.88671875" style="566" customWidth="1"/>
    <col min="12525" max="12525" width="25.109375" style="566" customWidth="1"/>
    <col min="12526" max="12773" width="9.88671875" style="566"/>
    <col min="12774" max="12774" width="8.44140625" style="566" customWidth="1"/>
    <col min="12775" max="12775" width="14" style="566" customWidth="1"/>
    <col min="12776" max="12776" width="17.88671875" style="566" customWidth="1"/>
    <col min="12777" max="12777" width="45" style="566" bestFit="1" customWidth="1"/>
    <col min="12778" max="12778" width="61.44140625" style="566" customWidth="1"/>
    <col min="12779" max="12779" width="20.44140625" style="566" customWidth="1"/>
    <col min="12780" max="12780" width="22.88671875" style="566" customWidth="1"/>
    <col min="12781" max="12781" width="25.109375" style="566" customWidth="1"/>
    <col min="12782" max="13029" width="9.88671875" style="566"/>
    <col min="13030" max="13030" width="8.44140625" style="566" customWidth="1"/>
    <col min="13031" max="13031" width="14" style="566" customWidth="1"/>
    <col min="13032" max="13032" width="17.88671875" style="566" customWidth="1"/>
    <col min="13033" max="13033" width="45" style="566" bestFit="1" customWidth="1"/>
    <col min="13034" max="13034" width="61.44140625" style="566" customWidth="1"/>
    <col min="13035" max="13035" width="20.44140625" style="566" customWidth="1"/>
    <col min="13036" max="13036" width="22.88671875" style="566" customWidth="1"/>
    <col min="13037" max="13037" width="25.109375" style="566" customWidth="1"/>
    <col min="13038" max="13285" width="9.88671875" style="566"/>
    <col min="13286" max="13286" width="8.44140625" style="566" customWidth="1"/>
    <col min="13287" max="13287" width="14" style="566" customWidth="1"/>
    <col min="13288" max="13288" width="17.88671875" style="566" customWidth="1"/>
    <col min="13289" max="13289" width="45" style="566" bestFit="1" customWidth="1"/>
    <col min="13290" max="13290" width="61.44140625" style="566" customWidth="1"/>
    <col min="13291" max="13291" width="20.44140625" style="566" customWidth="1"/>
    <col min="13292" max="13292" width="22.88671875" style="566" customWidth="1"/>
    <col min="13293" max="13293" width="25.109375" style="566" customWidth="1"/>
    <col min="13294" max="13541" width="9.88671875" style="566"/>
    <col min="13542" max="13542" width="8.44140625" style="566" customWidth="1"/>
    <col min="13543" max="13543" width="14" style="566" customWidth="1"/>
    <col min="13544" max="13544" width="17.88671875" style="566" customWidth="1"/>
    <col min="13545" max="13545" width="45" style="566" bestFit="1" customWidth="1"/>
    <col min="13546" max="13546" width="61.44140625" style="566" customWidth="1"/>
    <col min="13547" max="13547" width="20.44140625" style="566" customWidth="1"/>
    <col min="13548" max="13548" width="22.88671875" style="566" customWidth="1"/>
    <col min="13549" max="13549" width="25.109375" style="566" customWidth="1"/>
    <col min="13550" max="13797" width="9.88671875" style="566"/>
    <col min="13798" max="13798" width="8.44140625" style="566" customWidth="1"/>
    <col min="13799" max="13799" width="14" style="566" customWidth="1"/>
    <col min="13800" max="13800" width="17.88671875" style="566" customWidth="1"/>
    <col min="13801" max="13801" width="45" style="566" bestFit="1" customWidth="1"/>
    <col min="13802" max="13802" width="61.44140625" style="566" customWidth="1"/>
    <col min="13803" max="13803" width="20.44140625" style="566" customWidth="1"/>
    <col min="13804" max="13804" width="22.88671875" style="566" customWidth="1"/>
    <col min="13805" max="13805" width="25.109375" style="566" customWidth="1"/>
    <col min="13806" max="14053" width="9.88671875" style="566"/>
    <col min="14054" max="14054" width="8.44140625" style="566" customWidth="1"/>
    <col min="14055" max="14055" width="14" style="566" customWidth="1"/>
    <col min="14056" max="14056" width="17.88671875" style="566" customWidth="1"/>
    <col min="14057" max="14057" width="45" style="566" bestFit="1" customWidth="1"/>
    <col min="14058" max="14058" width="61.44140625" style="566" customWidth="1"/>
    <col min="14059" max="14059" width="20.44140625" style="566" customWidth="1"/>
    <col min="14060" max="14060" width="22.88671875" style="566" customWidth="1"/>
    <col min="14061" max="14061" width="25.109375" style="566" customWidth="1"/>
    <col min="14062" max="14309" width="9.88671875" style="566"/>
    <col min="14310" max="14310" width="8.44140625" style="566" customWidth="1"/>
    <col min="14311" max="14311" width="14" style="566" customWidth="1"/>
    <col min="14312" max="14312" width="17.88671875" style="566" customWidth="1"/>
    <col min="14313" max="14313" width="45" style="566" bestFit="1" customWidth="1"/>
    <col min="14314" max="14314" width="61.44140625" style="566" customWidth="1"/>
    <col min="14315" max="14315" width="20.44140625" style="566" customWidth="1"/>
    <col min="14316" max="14316" width="22.88671875" style="566" customWidth="1"/>
    <col min="14317" max="14317" width="25.109375" style="566" customWidth="1"/>
    <col min="14318" max="14565" width="9.88671875" style="566"/>
    <col min="14566" max="14566" width="8.44140625" style="566" customWidth="1"/>
    <col min="14567" max="14567" width="14" style="566" customWidth="1"/>
    <col min="14568" max="14568" width="17.88671875" style="566" customWidth="1"/>
    <col min="14569" max="14569" width="45" style="566" bestFit="1" customWidth="1"/>
    <col min="14570" max="14570" width="61.44140625" style="566" customWidth="1"/>
    <col min="14571" max="14571" width="20.44140625" style="566" customWidth="1"/>
    <col min="14572" max="14572" width="22.88671875" style="566" customWidth="1"/>
    <col min="14573" max="14573" width="25.109375" style="566" customWidth="1"/>
    <col min="14574" max="14821" width="9.88671875" style="566"/>
    <col min="14822" max="14822" width="8.44140625" style="566" customWidth="1"/>
    <col min="14823" max="14823" width="14" style="566" customWidth="1"/>
    <col min="14824" max="14824" width="17.88671875" style="566" customWidth="1"/>
    <col min="14825" max="14825" width="45" style="566" bestFit="1" customWidth="1"/>
    <col min="14826" max="14826" width="61.44140625" style="566" customWidth="1"/>
    <col min="14827" max="14827" width="20.44140625" style="566" customWidth="1"/>
    <col min="14828" max="14828" width="22.88671875" style="566" customWidth="1"/>
    <col min="14829" max="14829" width="25.109375" style="566" customWidth="1"/>
    <col min="14830" max="15077" width="9.88671875" style="566"/>
    <col min="15078" max="15078" width="8.44140625" style="566" customWidth="1"/>
    <col min="15079" max="15079" width="14" style="566" customWidth="1"/>
    <col min="15080" max="15080" width="17.88671875" style="566" customWidth="1"/>
    <col min="15081" max="15081" width="45" style="566" bestFit="1" customWidth="1"/>
    <col min="15082" max="15082" width="61.44140625" style="566" customWidth="1"/>
    <col min="15083" max="15083" width="20.44140625" style="566" customWidth="1"/>
    <col min="15084" max="15084" width="22.88671875" style="566" customWidth="1"/>
    <col min="15085" max="15085" width="25.109375" style="566" customWidth="1"/>
    <col min="15086" max="15333" width="9.88671875" style="566"/>
    <col min="15334" max="15334" width="8.44140625" style="566" customWidth="1"/>
    <col min="15335" max="15335" width="14" style="566" customWidth="1"/>
    <col min="15336" max="15336" width="17.88671875" style="566" customWidth="1"/>
    <col min="15337" max="15337" width="45" style="566" bestFit="1" customWidth="1"/>
    <col min="15338" max="15338" width="61.44140625" style="566" customWidth="1"/>
    <col min="15339" max="15339" width="20.44140625" style="566" customWidth="1"/>
    <col min="15340" max="15340" width="22.88671875" style="566" customWidth="1"/>
    <col min="15341" max="15341" width="25.109375" style="566" customWidth="1"/>
    <col min="15342" max="15589" width="9.88671875" style="566"/>
    <col min="15590" max="15590" width="8.44140625" style="566" customWidth="1"/>
    <col min="15591" max="15591" width="14" style="566" customWidth="1"/>
    <col min="15592" max="15592" width="17.88671875" style="566" customWidth="1"/>
    <col min="15593" max="15593" width="45" style="566" bestFit="1" customWidth="1"/>
    <col min="15594" max="15594" width="61.44140625" style="566" customWidth="1"/>
    <col min="15595" max="15595" width="20.44140625" style="566" customWidth="1"/>
    <col min="15596" max="15596" width="22.88671875" style="566" customWidth="1"/>
    <col min="15597" max="15597" width="25.109375" style="566" customWidth="1"/>
    <col min="15598" max="15845" width="9.88671875" style="566"/>
    <col min="15846" max="15846" width="8.44140625" style="566" customWidth="1"/>
    <col min="15847" max="15847" width="14" style="566" customWidth="1"/>
    <col min="15848" max="15848" width="17.88671875" style="566" customWidth="1"/>
    <col min="15849" max="15849" width="45" style="566" bestFit="1" customWidth="1"/>
    <col min="15850" max="15850" width="61.44140625" style="566" customWidth="1"/>
    <col min="15851" max="15851" width="20.44140625" style="566" customWidth="1"/>
    <col min="15852" max="15852" width="22.88671875" style="566" customWidth="1"/>
    <col min="15853" max="15853" width="25.109375" style="566" customWidth="1"/>
    <col min="15854" max="16101" width="9.88671875" style="566"/>
    <col min="16102" max="16102" width="8.44140625" style="566" customWidth="1"/>
    <col min="16103" max="16103" width="14" style="566" customWidth="1"/>
    <col min="16104" max="16104" width="17.88671875" style="566" customWidth="1"/>
    <col min="16105" max="16105" width="45" style="566" bestFit="1" customWidth="1"/>
    <col min="16106" max="16106" width="61.44140625" style="566" customWidth="1"/>
    <col min="16107" max="16107" width="20.44140625" style="566" customWidth="1"/>
    <col min="16108" max="16108" width="22.88671875" style="566" customWidth="1"/>
    <col min="16109" max="16109" width="25.109375" style="566" customWidth="1"/>
    <col min="16110" max="16384" width="9.88671875" style="566"/>
  </cols>
  <sheetData>
    <row r="1" spans="1:10" s="557" customFormat="1" ht="40.200000000000003" customHeight="1">
      <c r="A1" s="554" t="s">
        <v>290</v>
      </c>
      <c r="B1" s="555"/>
      <c r="C1" s="556"/>
      <c r="D1" s="556"/>
      <c r="E1" s="556"/>
      <c r="F1" s="556"/>
      <c r="G1" s="556"/>
      <c r="H1" s="556"/>
      <c r="I1" s="556"/>
      <c r="J1" s="556"/>
    </row>
    <row r="2" spans="1:10" s="559" customFormat="1" ht="19.95" customHeight="1">
      <c r="A2" s="554"/>
      <c r="B2" s="558"/>
      <c r="C2" s="556"/>
      <c r="D2" s="556"/>
      <c r="E2" s="556"/>
      <c r="F2" s="556"/>
      <c r="G2" s="556"/>
      <c r="H2" s="556"/>
      <c r="I2" s="556"/>
      <c r="J2" s="556"/>
    </row>
    <row r="3" spans="1:10" s="560" customFormat="1" ht="39.6" customHeight="1">
      <c r="A3" s="556"/>
      <c r="B3" s="1177" t="s">
        <v>291</v>
      </c>
      <c r="C3" s="1177"/>
      <c r="D3" s="1177"/>
      <c r="E3" s="1177"/>
      <c r="F3" s="1177"/>
      <c r="G3" s="1177"/>
      <c r="H3" s="1177"/>
      <c r="I3" s="1177"/>
      <c r="J3" s="556"/>
    </row>
    <row r="4" spans="1:10" s="559" customFormat="1" ht="25.2" customHeight="1">
      <c r="A4" s="556"/>
      <c r="B4" s="1174" t="s">
        <v>292</v>
      </c>
      <c r="C4" s="1175"/>
      <c r="D4" s="1175"/>
      <c r="E4" s="1175"/>
      <c r="F4" s="1175"/>
      <c r="G4" s="1175"/>
      <c r="H4" s="1175"/>
      <c r="I4" s="1176"/>
      <c r="J4" s="556"/>
    </row>
    <row r="5" spans="1:10" s="559" customFormat="1" ht="25.2" customHeight="1">
      <c r="A5" s="556"/>
      <c r="B5" s="561" t="s">
        <v>293</v>
      </c>
      <c r="C5" s="1174" t="s">
        <v>294</v>
      </c>
      <c r="D5" s="1175"/>
      <c r="E5" s="1175"/>
      <c r="F5" s="1175"/>
      <c r="G5" s="1175"/>
      <c r="H5" s="1175"/>
      <c r="I5" s="1176"/>
      <c r="J5" s="556"/>
    </row>
    <row r="6" spans="1:10" s="559" customFormat="1" ht="25.2" customHeight="1">
      <c r="A6" s="556"/>
      <c r="B6" s="561" t="s">
        <v>295</v>
      </c>
      <c r="C6" s="1174" t="s">
        <v>296</v>
      </c>
      <c r="D6" s="1175"/>
      <c r="E6" s="1175"/>
      <c r="F6" s="1175"/>
      <c r="G6" s="1175"/>
      <c r="H6" s="1175"/>
      <c r="I6" s="1176"/>
      <c r="J6" s="556"/>
    </row>
    <row r="7" spans="1:10" s="559" customFormat="1" ht="25.2" customHeight="1">
      <c r="A7" s="556"/>
      <c r="B7" s="561" t="s">
        <v>297</v>
      </c>
      <c r="C7" s="1174" t="s">
        <v>298</v>
      </c>
      <c r="D7" s="1175"/>
      <c r="E7" s="1175"/>
      <c r="F7" s="1175"/>
      <c r="G7" s="1175"/>
      <c r="H7" s="1175"/>
      <c r="I7" s="1176"/>
      <c r="J7" s="556"/>
    </row>
    <row r="8" spans="1:10" s="559" customFormat="1" ht="25.2" customHeight="1">
      <c r="A8" s="556"/>
      <c r="B8" s="562"/>
      <c r="C8" s="556"/>
      <c r="D8" s="563"/>
      <c r="E8" s="563"/>
      <c r="F8" s="563"/>
      <c r="G8" s="563"/>
      <c r="H8" s="563"/>
      <c r="I8" s="563"/>
      <c r="J8" s="556"/>
    </row>
    <row r="9" spans="1:10" s="559" customFormat="1" ht="36" customHeight="1">
      <c r="A9" s="556"/>
      <c r="B9" s="1177" t="s">
        <v>299</v>
      </c>
      <c r="C9" s="1177"/>
      <c r="D9" s="1177"/>
      <c r="E9" s="1177"/>
      <c r="F9" s="1177"/>
      <c r="G9" s="1177"/>
      <c r="H9" s="1177"/>
      <c r="I9" s="1177"/>
      <c r="J9" s="556"/>
    </row>
    <row r="10" spans="1:10" s="559" customFormat="1" ht="25.2" customHeight="1">
      <c r="A10" s="556"/>
      <c r="B10" s="1174" t="s">
        <v>300</v>
      </c>
      <c r="C10" s="1175"/>
      <c r="D10" s="1175"/>
      <c r="E10" s="1175"/>
      <c r="F10" s="1175"/>
      <c r="G10" s="1175"/>
      <c r="H10" s="1175"/>
      <c r="I10" s="1176"/>
      <c r="J10" s="556"/>
    </row>
    <row r="11" spans="1:10" s="559" customFormat="1" ht="56.4" customHeight="1">
      <c r="A11" s="556"/>
      <c r="B11" s="1178" t="s">
        <v>301</v>
      </c>
      <c r="C11" s="1171" t="s">
        <v>302</v>
      </c>
      <c r="D11" s="1172"/>
      <c r="E11" s="1172"/>
      <c r="F11" s="1172"/>
      <c r="G11" s="1172"/>
      <c r="H11" s="1172"/>
      <c r="I11" s="1173"/>
      <c r="J11" s="556"/>
    </row>
    <row r="12" spans="1:10" s="559" customFormat="1" ht="54.6" customHeight="1">
      <c r="A12" s="556"/>
      <c r="B12" s="1178"/>
      <c r="C12" s="1179" t="s">
        <v>303</v>
      </c>
      <c r="D12" s="561" t="s">
        <v>304</v>
      </c>
      <c r="E12" s="1171" t="s">
        <v>305</v>
      </c>
      <c r="F12" s="1172"/>
      <c r="G12" s="1172"/>
      <c r="H12" s="1172"/>
      <c r="I12" s="1173"/>
      <c r="J12" s="564"/>
    </row>
    <row r="13" spans="1:10" s="559" customFormat="1" ht="32.4" customHeight="1">
      <c r="A13" s="556"/>
      <c r="B13" s="1178"/>
      <c r="C13" s="1180"/>
      <c r="D13" s="561" t="s">
        <v>306</v>
      </c>
      <c r="E13" s="1171" t="s">
        <v>307</v>
      </c>
      <c r="F13" s="1172"/>
      <c r="G13" s="1172"/>
      <c r="H13" s="1172"/>
      <c r="I13" s="1173"/>
      <c r="J13" s="564"/>
    </row>
    <row r="14" spans="1:10" s="559" customFormat="1" ht="25.2" customHeight="1">
      <c r="A14" s="556"/>
      <c r="B14" s="561" t="s">
        <v>308</v>
      </c>
      <c r="C14" s="1174" t="s">
        <v>309</v>
      </c>
      <c r="D14" s="1175"/>
      <c r="E14" s="1175"/>
      <c r="F14" s="1175"/>
      <c r="G14" s="1175"/>
      <c r="H14" s="1175"/>
      <c r="I14" s="1176"/>
      <c r="J14" s="556"/>
    </row>
    <row r="15" spans="1:10" s="559" customFormat="1" ht="25.2"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200000000000003" customHeight="1">
      <c r="A17" s="567" t="s">
        <v>310</v>
      </c>
      <c r="B17" s="568"/>
      <c r="C17" s="568"/>
      <c r="D17" s="568"/>
      <c r="E17" s="568"/>
      <c r="F17" s="568"/>
      <c r="G17" s="568"/>
      <c r="H17" s="568"/>
      <c r="I17" s="568"/>
      <c r="J17" s="569"/>
    </row>
    <row r="18" spans="1:10" ht="19.95" customHeight="1">
      <c r="A18" s="570"/>
      <c r="B18" s="571"/>
      <c r="C18" s="571"/>
      <c r="D18" s="571"/>
      <c r="E18" s="571"/>
      <c r="F18" s="571"/>
      <c r="G18" s="571"/>
      <c r="H18" s="571"/>
      <c r="I18" s="571"/>
    </row>
    <row r="19" spans="1:10" ht="40.200000000000003" customHeight="1">
      <c r="A19" s="573" t="s">
        <v>311</v>
      </c>
      <c r="B19" s="571"/>
      <c r="C19" s="574"/>
      <c r="D19" s="574"/>
      <c r="E19" s="571"/>
      <c r="F19" s="571"/>
      <c r="G19" s="571"/>
      <c r="H19" s="571"/>
      <c r="I19" s="571"/>
    </row>
    <row r="20" spans="1:10" ht="46.8">
      <c r="A20" s="1184" t="s">
        <v>312</v>
      </c>
      <c r="B20" s="1185"/>
      <c r="C20" s="575" t="s">
        <v>313</v>
      </c>
      <c r="D20" s="576" t="s">
        <v>314</v>
      </c>
      <c r="E20" s="576" t="s">
        <v>315</v>
      </c>
      <c r="F20" s="576" t="s">
        <v>316</v>
      </c>
      <c r="G20" s="572"/>
      <c r="H20" s="572"/>
      <c r="I20" s="572"/>
    </row>
    <row r="21" spans="1:10" ht="93.6">
      <c r="A21" s="1186" t="s">
        <v>317</v>
      </c>
      <c r="B21" s="1185"/>
      <c r="C21" s="577" t="s">
        <v>318</v>
      </c>
      <c r="D21" s="577" t="s">
        <v>319</v>
      </c>
      <c r="E21" s="577" t="s">
        <v>320</v>
      </c>
      <c r="F21" s="577" t="s">
        <v>321</v>
      </c>
      <c r="G21" s="572"/>
      <c r="H21" s="572"/>
      <c r="I21" s="572"/>
    </row>
    <row r="22" spans="1:10" ht="82.2">
      <c r="A22" s="1186" t="s">
        <v>322</v>
      </c>
      <c r="B22" s="1185"/>
      <c r="C22" s="577" t="s">
        <v>323</v>
      </c>
      <c r="D22" s="577" t="s">
        <v>324</v>
      </c>
      <c r="E22" s="577" t="s">
        <v>325</v>
      </c>
      <c r="F22" s="578" t="s">
        <v>326</v>
      </c>
      <c r="G22" s="571"/>
      <c r="H22" s="571"/>
      <c r="I22" s="571"/>
    </row>
    <row r="23" spans="1:10" ht="82.2">
      <c r="A23" s="1186" t="s">
        <v>327</v>
      </c>
      <c r="B23" s="1185"/>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3.4">
      <c r="A25" s="1187" t="s">
        <v>332</v>
      </c>
      <c r="B25" s="1187"/>
      <c r="C25" s="1187"/>
      <c r="D25" s="1187"/>
      <c r="E25" s="1187"/>
      <c r="F25" s="1187"/>
      <c r="G25" s="1187"/>
      <c r="H25" s="1187"/>
      <c r="I25" s="1187"/>
    </row>
    <row r="26" spans="1:10" ht="23.4">
      <c r="A26" s="579" t="s">
        <v>333</v>
      </c>
      <c r="B26" s="579"/>
      <c r="C26" s="579"/>
      <c r="D26" s="579"/>
      <c r="E26" s="579"/>
      <c r="F26" s="579"/>
      <c r="G26" s="579"/>
      <c r="H26" s="579"/>
      <c r="I26" s="579"/>
    </row>
    <row r="27" spans="1:10" ht="23.4">
      <c r="A27" s="1181" t="s">
        <v>334</v>
      </c>
      <c r="B27" s="1182"/>
      <c r="C27" s="1182"/>
      <c r="D27" s="1182"/>
      <c r="E27" s="1182"/>
      <c r="F27" s="1182"/>
      <c r="G27" s="1182"/>
      <c r="H27" s="1182"/>
      <c r="I27" s="1183"/>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2"/>
  <cols>
    <col min="1" max="1" width="38.33203125" style="1" customWidth="1"/>
    <col min="2" max="2" width="3.88671875" style="1" customWidth="1"/>
    <col min="3" max="13" width="6.6640625" style="1" customWidth="1"/>
    <col min="14" max="14" width="7.88671875" style="1" customWidth="1"/>
    <col min="15" max="15" width="17.109375" style="1" customWidth="1"/>
    <col min="16" max="16" width="2.44140625" style="1" customWidth="1"/>
    <col min="17" max="17" width="36.44140625" style="1" bestFit="1" customWidth="1"/>
    <col min="18" max="18" width="17.44140625" style="1" customWidth="1"/>
    <col min="19" max="19" width="2.6640625" style="1" customWidth="1"/>
    <col min="20" max="20" width="14.6640625" style="1" customWidth="1"/>
    <col min="21" max="21" width="2.88671875" style="1" customWidth="1"/>
    <col min="22" max="23" width="8.33203125" style="1" customWidth="1"/>
    <col min="24" max="24" width="1.77734375" style="1" customWidth="1"/>
    <col min="25" max="25" width="8.88671875" style="1" customWidth="1"/>
    <col min="26" max="26" width="13.44140625" style="1" customWidth="1"/>
    <col min="27" max="27" width="10.77734375" style="1" customWidth="1"/>
    <col min="28" max="28" width="18.109375" style="1" customWidth="1"/>
    <col min="29" max="29" width="16.109375" style="588" customWidth="1"/>
    <col min="30" max="30" width="12.109375" style="1" customWidth="1"/>
    <col min="31" max="32" width="9" style="1"/>
    <col min="33" max="33" width="37.44140625" style="2" customWidth="1"/>
    <col min="34" max="34" width="9.21875" style="1" customWidth="1"/>
    <col min="35" max="35" width="9" style="1"/>
    <col min="36" max="36" width="19.44140625" style="588" customWidth="1"/>
    <col min="37" max="38" width="9" style="588" hidden="1" customWidth="1"/>
    <col min="39" max="39" width="10.44140625" style="587" hidden="1" customWidth="1"/>
    <col min="40" max="40" width="10.44140625" style="587" customWidth="1"/>
    <col min="41" max="41" width="45.109375" style="1" customWidth="1"/>
    <col min="42" max="42" width="9" style="1"/>
    <col min="43" max="43" width="3.109375" style="1" customWidth="1"/>
    <col min="44" max="44" width="38.33203125" style="1" customWidth="1"/>
    <col min="45" max="45" width="46.109375" style="1" customWidth="1"/>
    <col min="46" max="46" width="39.33203125" style="1" customWidth="1"/>
    <col min="47" max="47" width="39.6640625" style="1" customWidth="1"/>
    <col min="48" max="48" width="36.88671875" style="1" customWidth="1"/>
    <col min="49" max="49" width="2.21875" style="1" customWidth="1"/>
    <col min="50" max="50" width="37.44140625" style="1" customWidth="1"/>
    <col min="51" max="51" width="47.33203125" style="1" customWidth="1"/>
    <col min="52" max="52" width="34.21875" style="2" customWidth="1"/>
    <col min="53" max="53" width="36.88671875" style="1" customWidth="1"/>
    <col min="54" max="54" width="33.77734375" style="1" customWidth="1"/>
    <col min="55" max="55" width="32.44140625" style="1" customWidth="1"/>
    <col min="56" max="56" width="22.21875" style="1" customWidth="1"/>
    <col min="57" max="57" width="9" style="1"/>
    <col min="58" max="58" width="88.44140625" style="1" customWidth="1"/>
    <col min="59" max="59" width="3.21875" style="1" customWidth="1"/>
    <col min="60" max="60" width="13.109375" style="1" bestFit="1" customWidth="1"/>
    <col min="61" max="16384" width="9" style="1"/>
  </cols>
  <sheetData>
    <row r="1" spans="1:60" ht="13.8"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3.8" thickBot="1">
      <c r="A2" s="1195" t="s">
        <v>347</v>
      </c>
      <c r="B2" s="1190" t="s">
        <v>348</v>
      </c>
      <c r="C2" s="1193" t="s">
        <v>349</v>
      </c>
      <c r="D2" s="1193"/>
      <c r="E2" s="1193"/>
      <c r="F2" s="1194"/>
      <c r="G2" s="1192" t="s">
        <v>350</v>
      </c>
      <c r="H2" s="1193"/>
      <c r="I2" s="1193"/>
      <c r="J2" s="1193"/>
      <c r="K2" s="1193"/>
      <c r="L2" s="1193"/>
      <c r="M2" s="1194"/>
      <c r="N2" s="1192" t="s">
        <v>351</v>
      </c>
      <c r="O2" s="1198" t="s">
        <v>352</v>
      </c>
      <c r="Q2" s="1200" t="s">
        <v>353</v>
      </c>
      <c r="R2" s="1201"/>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33" thickBot="1">
      <c r="A3" s="1196"/>
      <c r="B3" s="1191"/>
      <c r="C3" s="617" t="s">
        <v>367</v>
      </c>
      <c r="D3" s="618" t="s">
        <v>368</v>
      </c>
      <c r="E3" s="618" t="s">
        <v>369</v>
      </c>
      <c r="F3" s="618" t="s">
        <v>370</v>
      </c>
      <c r="G3" s="617" t="s">
        <v>371</v>
      </c>
      <c r="H3" s="617" t="s">
        <v>372</v>
      </c>
      <c r="I3" s="618" t="s">
        <v>373</v>
      </c>
      <c r="J3" s="618" t="s">
        <v>374</v>
      </c>
      <c r="K3" s="618" t="s">
        <v>375</v>
      </c>
      <c r="L3" s="618" t="s">
        <v>376</v>
      </c>
      <c r="M3" s="619" t="s">
        <v>377</v>
      </c>
      <c r="N3" s="1197"/>
      <c r="O3" s="1199"/>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188" t="s">
        <v>761</v>
      </c>
      <c r="AS51" s="1188"/>
      <c r="AT51" s="1188"/>
      <c r="AU51" s="1188"/>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189" t="s">
        <v>765</v>
      </c>
      <c r="AS52" s="1189"/>
      <c r="AT52" s="1189"/>
      <c r="AU52" s="1189"/>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189"/>
      <c r="AS53" s="1189"/>
      <c r="AT53" s="1189"/>
      <c r="AU53" s="1189"/>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3.8"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3.8"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3.8"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3.8"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3.8"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3.8"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3.8"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3.8"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3.8"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3.8"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3.8"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3.8"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3.8"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3.8"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3.8"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3.8"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3.8"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3.8"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3.8"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3.8"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3.8"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3.8"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3.8"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3.8"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3.8"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3.8"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3.8"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3.8"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3.8"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3.8"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3.8"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3.8"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3.8"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3.8"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3.8"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3.8"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3.8"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3.8"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3.8"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3.8"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3.8"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3.8"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3.8"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3.8"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3.8"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3.8"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3.8"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3.8"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3.8"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3.8"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3.8"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3.8"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3.8"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3.8"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3.8"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3.8"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3.8"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3.8"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3.8"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3.8"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3.8"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3.8"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3.8"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3.8"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3.8"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3.8"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3.8"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3.8"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3.8"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3.8"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3.8"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3.8"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3.8"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3.8"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3.8"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3.8"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3.8"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3.8"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3.8"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3.8"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3.8"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3.8"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3.8"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3.8"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3.8"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3.8"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3.8"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3.8"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3.8"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3.8"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3.8"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3.8"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3.8"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3.8"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3.8"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3.8"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3.8"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3.8"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3.8"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3.8"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3.8"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3.8"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3.8"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3.8"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3.8"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3.8"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3.8"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3.8"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3.8"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3.8"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3.8"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3.8"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3.8"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3.8"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3.8"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3.8"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3.8"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3.8"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3.8"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3.8"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3.8"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3.8"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3.8"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3.8"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3.8"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3.8"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3"/>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171</vt:i4>
      </vt:variant>
    </vt:vector>
  </HeadingPairs>
  <TitlesOfParts>
    <vt:vector size="180" baseType="lpstr">
      <vt:lpstr>基本情報入力シート</vt:lpstr>
      <vt:lpstr>別紙様式2-1 （総括表）</vt:lpstr>
      <vt:lpstr>別紙様式2-2（個票（４、５月））</vt:lpstr>
      <vt:lpstr>別紙様式2-3（個票（６月以降））</vt:lpstr>
      <vt:lpstr>【加算総括集計用】長野県</vt:lpstr>
      <vt:lpstr>【加算個表4,5月集計用】長野県</vt:lpstr>
      <vt:lpstr>【加算個表6月集計用】長野県</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2026-03-25T02:11:38Z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